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ortgage Calculator" sheetId="1" state="visible" r:id="rId1"/>
    <sheet xmlns:r="http://schemas.openxmlformats.org/officeDocument/2006/relationships" name="VA vs Conventional" sheetId="2" state="visible" r:id="rId2"/>
    <sheet xmlns:r="http://schemas.openxmlformats.org/officeDocument/2006/relationships" name="Closing Costs &amp; DTI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\$#,##0"/>
    <numFmt numFmtId="165" formatCode="\$#,##0.00"/>
    <numFmt numFmtId="166" formatCode="[$$-409]#,##0.00;[RED]\-[$$-409]#,##0.00"/>
    <numFmt numFmtId="167" formatCode="0.0%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2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0" fontId="5" fillId="2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5" fillId="2" borderId="1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165" fontId="5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5" fontId="5" fillId="2" borderId="1" applyAlignment="1" pivotButton="0" quotePrefix="0" xfId="0">
      <alignment horizontal="general" vertical="bottom"/>
    </xf>
    <xf numFmtId="167" fontId="6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vertical="top" wrapText="1"/>
    </xf>
    <xf numFmtId="0" fontId="0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0" fontId="5" fillId="2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5" fillId="2" borderId="1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165" fontId="5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5" fontId="5" fillId="2" borderId="1" applyAlignment="1" pivotButton="0" quotePrefix="0" xfId="0">
      <alignment horizontal="general" vertical="bottom"/>
    </xf>
    <xf numFmtId="167" fontId="6" fillId="0" borderId="1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  <xf numFmtId="0" fontId="11" fillId="5" borderId="0" pivotButton="0" quotePrefix="0" xfId="0"/>
    <xf numFmtId="0" fontId="0" fillId="5" borderId="1" applyAlignment="1" pivotButton="0" quotePrefix="0" xfId="0">
      <alignment horizontal="general" vertical="bottom"/>
    </xf>
    <xf numFmtId="0" fontId="8" fillId="5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90EE90"/>
        </patternFill>
      </fill>
    </dxf>
    <dxf>
      <fill>
        <patternFill>
          <bgColor rgb="FFFFFF99"/>
        </patternFill>
      </fill>
    </dxf>
    <dxf>
      <fill>
        <patternFill>
          <bgColor rgb="FFFFB6C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B6C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4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0" min="1" max="1"/>
    <col width="18" customWidth="1" style="20" min="2" max="2"/>
  </cols>
  <sheetData>
    <row r="1" ht="17.25" customHeight="1" s="21">
      <c r="A1" s="22" t="inlineStr">
        <is>
          <t>MORTGAGE PAYMENT CALCULATOR</t>
        </is>
      </c>
    </row>
    <row r="2">
      <c r="A2" s="41" t="inlineStr">
        <is>
          <t>Auto-calculated monthly mortgage payment</t>
        </is>
      </c>
      <c r="B2" s="23" t="inlineStr"/>
    </row>
    <row r="3" ht="15" customHeight="1" s="21">
      <c r="A3" s="42" t="inlineStr">
        <is>
          <t>500</t>
        </is>
      </c>
    </row>
    <row r="4" ht="15" customHeight="1" s="21">
      <c r="A4" s="24" t="inlineStr">
        <is>
          <t>Home Price</t>
        </is>
      </c>
      <c r="B4" s="25" t="n">
        <v>400000</v>
      </c>
    </row>
    <row r="5" ht="15" customHeight="1" s="21">
      <c r="A5" s="24" t="inlineStr">
        <is>
          <t>Down Payment %</t>
        </is>
      </c>
      <c r="B5" s="26" t="n">
        <v>0.03</v>
      </c>
    </row>
    <row r="6" ht="15" customHeight="1" s="21">
      <c r="A6" s="24" t="inlineStr">
        <is>
          <t>Loan Amount</t>
        </is>
      </c>
      <c r="B6" s="27">
        <f>B3*(1-B4)</f>
        <v/>
      </c>
    </row>
    <row r="7" ht="15" customHeight="1" s="21">
      <c r="A7" s="24" t="inlineStr">
        <is>
          <t>Interest Rate (Annual %)</t>
        </is>
      </c>
      <c r="B7" s="26" t="n">
        <v>0.065</v>
      </c>
    </row>
    <row r="8">
      <c r="A8" s="24" t="inlineStr">
        <is>
          <t>Loan Term (Years)</t>
        </is>
      </c>
      <c r="B8" s="28" t="n">
        <v>30</v>
      </c>
    </row>
    <row r="9" ht="15" customHeight="1" s="21"/>
    <row r="10" ht="15" customHeight="1" s="21">
      <c r="A10" s="29" t="inlineStr">
        <is>
          <t>MONTHLY PAYMENT</t>
        </is>
      </c>
      <c r="B10" s="30">
        <f>IF(OR(B5=0,B7=0),0,PMT(B6/12,B7*12,-B5))</f>
        <v/>
      </c>
    </row>
    <row r="11" ht="15" customHeight="1" s="21">
      <c r="A11" s="20" t="inlineStr">
        <is>
          <t>Total Interest Paid</t>
        </is>
      </c>
      <c r="B11" s="27">
        <f>IF(OR(B5=0,B7=0),0,PMT(B6/12,B7*12,-B5)*B7*12-B5)</f>
        <v/>
      </c>
    </row>
    <row r="12">
      <c r="A12" s="20" t="inlineStr">
        <is>
          <t>Total Amount Paid</t>
        </is>
      </c>
      <c r="B12" s="31">
        <f>IF(OR(B5=0,B7=0),0,B5+B10)</f>
        <v/>
      </c>
    </row>
    <row r="13" ht="15" customHeight="1" s="21"/>
    <row r="14" ht="15" customHeight="1" s="21">
      <c r="A14" s="20" t="inlineStr">
        <is>
          <t>CLOSING COSTS ESTIMATE (VA)</t>
        </is>
      </c>
    </row>
    <row r="15" ht="15" customHeight="1" s="21">
      <c r="A15" s="20" t="inlineStr">
        <is>
          <t>Origination Fee (1%)</t>
        </is>
      </c>
      <c r="B15" s="20">
        <f>B5*0.01</f>
        <v/>
      </c>
    </row>
    <row r="16" ht="15" customHeight="1" s="21">
      <c r="A16" s="20" t="inlineStr">
        <is>
          <t>VA Funding Fee</t>
        </is>
      </c>
      <c r="B16" s="20">
        <f>B5*0.015</f>
        <v/>
      </c>
    </row>
    <row r="17" ht="15" customHeight="1" s="21">
      <c r="A17" s="20" t="inlineStr">
        <is>
          <t>Title Insurance</t>
        </is>
      </c>
      <c r="B17" s="20">
        <f>B5*0.005</f>
        <v/>
      </c>
    </row>
    <row r="18" ht="15" customHeight="1" s="21">
      <c r="A18" s="20" t="inlineStr">
        <is>
          <t>Appraisal Fee</t>
        </is>
      </c>
      <c r="B18" s="20" t="n">
        <v>500</v>
      </c>
    </row>
    <row r="19" ht="15" customHeight="1" s="21">
      <c r="A19" s="20" t="inlineStr">
        <is>
          <t>Credit Report</t>
        </is>
      </c>
      <c r="B19" s="20" t="n">
        <v>75</v>
      </c>
    </row>
    <row r="20">
      <c r="A20" s="20" t="inlineStr">
        <is>
          <t>Total Closing Costs</t>
        </is>
      </c>
      <c r="B20" s="20">
        <f>SUM(B14:B18)</f>
        <v/>
      </c>
    </row>
    <row r="21" ht="15" customHeight="1" s="21"/>
    <row r="22" ht="15" customHeight="1" s="21">
      <c r="A22" s="20" t="inlineStr">
        <is>
          <t>PAYMENT BREAKDOWN</t>
        </is>
      </c>
    </row>
    <row r="23" ht="15" customHeight="1" s="21">
      <c r="A23" s="20" t="inlineStr">
        <is>
          <t>Principal &amp; Interest</t>
        </is>
      </c>
      <c r="B23" s="32">
        <f>B9</f>
        <v/>
      </c>
    </row>
    <row r="24" ht="15" customHeight="1" s="21">
      <c r="A24" s="20" t="inlineStr">
        <is>
          <t>Estimated Property Tax</t>
        </is>
      </c>
      <c r="B24" s="20">
        <f>IF(B5=0,0,B5*0.012/12)</f>
        <v/>
      </c>
    </row>
    <row r="25" ht="15" customHeight="1" s="21">
      <c r="A25" s="20" t="inlineStr">
        <is>
          <t>Estimated Insurance</t>
        </is>
      </c>
      <c r="B25" s="20">
        <f>IF(B5=0,0,B5*0.006/12)</f>
        <v/>
      </c>
    </row>
    <row r="26" ht="15" customHeight="1" s="21">
      <c r="A26" s="20" t="inlineStr">
        <is>
          <t>HOA (if applicable)</t>
        </is>
      </c>
      <c r="B26" s="20" t="n">
        <v>0</v>
      </c>
    </row>
    <row r="27">
      <c r="A27" s="20" t="inlineStr">
        <is>
          <t>Total Monthly Payment</t>
        </is>
      </c>
      <c r="B27" s="20">
        <f>SUM(B22:B25)</f>
        <v/>
      </c>
    </row>
    <row r="28" ht="15" customHeight="1" s="21"/>
    <row r="29" ht="15" customHeight="1" s="21">
      <c r="A29" s="20" t="inlineStr">
        <is>
          <t>LOAN COST SUMMARY</t>
        </is>
      </c>
    </row>
    <row r="30" ht="15" customHeight="1" s="21">
      <c r="A30" s="20" t="inlineStr">
        <is>
          <t>Home Purchase Price</t>
        </is>
      </c>
      <c r="B30" s="33">
        <f>B3</f>
        <v/>
      </c>
    </row>
    <row r="31" ht="15" customHeight="1" s="21">
      <c r="A31" s="20" t="inlineStr">
        <is>
          <t>Down Payment</t>
        </is>
      </c>
      <c r="B31" s="20">
        <f>B3*B4</f>
        <v/>
      </c>
    </row>
    <row r="32" ht="15" customHeight="1" s="21">
      <c r="A32" s="20" t="inlineStr">
        <is>
          <t>Loan Amount</t>
        </is>
      </c>
      <c r="B32" s="32">
        <f>B5</f>
        <v/>
      </c>
    </row>
    <row r="33" ht="15" customHeight="1" s="21">
      <c r="A33" s="20" t="inlineStr">
        <is>
          <t>Interest Rate</t>
        </is>
      </c>
      <c r="B33" s="34">
        <f>B6</f>
        <v/>
      </c>
    </row>
    <row r="34" ht="15" customHeight="1" s="21">
      <c r="A34" s="20" t="inlineStr">
        <is>
          <t>Loan Term (Years)</t>
        </is>
      </c>
      <c r="B34" s="20">
        <f>B7</f>
        <v/>
      </c>
    </row>
    <row r="35" ht="15" customHeight="1" s="21">
      <c r="A35" s="20" t="inlineStr">
        <is>
          <t>Total Interest Paid</t>
        </is>
      </c>
      <c r="B35" s="32">
        <f>B10</f>
        <v/>
      </c>
    </row>
    <row r="36" ht="15" customHeight="1" s="21">
      <c r="A36" s="20" t="inlineStr">
        <is>
          <t>Total Closing Costs</t>
        </is>
      </c>
      <c r="B36" s="20">
        <f>B19</f>
        <v/>
      </c>
    </row>
    <row r="37">
      <c r="A37" s="20" t="inlineStr">
        <is>
          <t>Total Cost of Loan</t>
        </is>
      </c>
      <c r="B37" s="20">
        <f>B31+B34+B35</f>
        <v/>
      </c>
    </row>
    <row r="38" ht="15" customHeight="1" s="21"/>
    <row r="39" ht="15" customHeight="1" s="21">
      <c r="A39" s="20" t="inlineStr">
        <is>
          <t>DEBT-TO-INCOME RATIO</t>
        </is>
      </c>
    </row>
    <row r="40" ht="15" customHeight="1" s="21">
      <c r="A40" s="20" t="inlineStr">
        <is>
          <t>Gross Monthly Income</t>
        </is>
      </c>
      <c r="B40" s="20" t="n">
        <v>0</v>
      </c>
    </row>
    <row r="41" ht="15" customHeight="1" s="21">
      <c r="A41" s="20" t="inlineStr">
        <is>
          <t>Total Monthly Debt</t>
        </is>
      </c>
      <c r="B41" s="20" t="n">
        <v>0</v>
      </c>
    </row>
    <row r="42" ht="15" customHeight="1" s="21">
      <c r="A42" s="20" t="inlineStr">
        <is>
          <t>New Mortgage Payment</t>
        </is>
      </c>
      <c r="B42" s="20">
        <f>B26</f>
        <v/>
      </c>
    </row>
    <row r="43" ht="15" customHeight="1" s="21">
      <c r="A43" s="20" t="inlineStr">
        <is>
          <t>Total with New Mortgage</t>
        </is>
      </c>
      <c r="B43" s="20">
        <f>B40+B41</f>
        <v/>
      </c>
    </row>
    <row r="44" ht="15" customHeight="1" s="21">
      <c r="A44" s="20" t="inlineStr">
        <is>
          <t>DTI Ratio</t>
        </is>
      </c>
      <c r="B44" s="20">
        <f>IF(B39=0,0,ROUND(B42/B39,3))*100&amp;"%"</f>
        <v/>
      </c>
    </row>
    <row r="45">
      <c r="A45" s="20" t="inlineStr">
        <is>
          <t>DTI Status (VA allows up to 60%)</t>
        </is>
      </c>
      <c r="B45" s="20">
        <f>IF(B39=0,"",IF((B42/B39)&lt;=0.6,"APPROVED","REVIEW NEEDED"))</f>
        <v/>
      </c>
    </row>
  </sheetData>
  <dataValidations count="1">
    <dataValidation sqref="B7" showDropDown="0" showInputMessage="0" showErrorMessage="0" allowBlank="0" type="list" errorStyle="stop" operator="between">
      <formula1>"15,20,30"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20" min="1" max="3"/>
  </cols>
  <sheetData>
    <row r="1" ht="15" customHeight="1" s="21">
      <c r="A1" s="35" t="inlineStr">
        <is>
          <t>Feature</t>
        </is>
      </c>
      <c r="B1" s="35" t="inlineStr">
        <is>
          <t>VA Loan</t>
        </is>
      </c>
      <c r="C1" s="35" t="inlineStr">
        <is>
          <t>Conventional Loan</t>
        </is>
      </c>
    </row>
    <row r="2" ht="15" customHeight="1" s="21">
      <c r="A2" s="41" t="inlineStr">
        <is>
          <t>Enter feature</t>
        </is>
      </c>
      <c r="B2" s="41" t="inlineStr">
        <is>
          <t>Enter va loan</t>
        </is>
      </c>
      <c r="C2" s="41" t="inlineStr">
        <is>
          <t>Enter conventional loan</t>
        </is>
      </c>
    </row>
    <row r="3" ht="15" customHeight="1" s="21">
      <c r="A3" s="43" t="inlineStr">
        <is>
          <t>Down Payment</t>
        </is>
      </c>
      <c r="B3" s="43" t="inlineStr">
        <is>
          <t>0-3%</t>
        </is>
      </c>
      <c r="C3" s="43" t="inlineStr">
        <is>
          <t>3-20%</t>
        </is>
      </c>
    </row>
    <row r="4" ht="15" customHeight="1" s="21">
      <c r="A4" s="24" t="inlineStr">
        <is>
          <t>Interest Rate</t>
        </is>
      </c>
      <c r="B4" s="24" t="inlineStr">
        <is>
          <t>Lower (VA typical)</t>
        </is>
      </c>
      <c r="C4" s="24" t="inlineStr">
        <is>
          <t>Higher</t>
        </is>
      </c>
    </row>
    <row r="5" ht="15" customHeight="1" s="21">
      <c r="A5" s="24" t="inlineStr">
        <is>
          <t>PMI Required</t>
        </is>
      </c>
      <c r="B5" s="24" t="inlineStr">
        <is>
          <t>No</t>
        </is>
      </c>
      <c r="C5" s="24" t="inlineStr">
        <is>
          <t>Yes if &lt;20% down</t>
        </is>
      </c>
    </row>
    <row r="6" ht="15" customHeight="1" s="21">
      <c r="A6" s="24" t="inlineStr">
        <is>
          <t>VA Funding Fee</t>
        </is>
      </c>
      <c r="B6" s="24" t="inlineStr">
        <is>
          <t>0.5-3.6%</t>
        </is>
      </c>
      <c r="C6" s="24" t="inlineStr">
        <is>
          <t>N/A</t>
        </is>
      </c>
    </row>
    <row r="7" ht="15" customHeight="1" s="21">
      <c r="A7" s="24" t="inlineStr">
        <is>
          <t>Closing Costs</t>
        </is>
      </c>
      <c r="B7" s="24" t="inlineStr">
        <is>
          <t>Lower</t>
        </is>
      </c>
      <c r="C7" s="24" t="inlineStr">
        <is>
          <t>Higher</t>
        </is>
      </c>
    </row>
    <row r="8" ht="15" customHeight="1" s="21">
      <c r="A8" s="24" t="inlineStr">
        <is>
          <t>Credit Score Requirement</t>
        </is>
      </c>
      <c r="B8" s="24" t="inlineStr">
        <is>
          <t>Less stringent</t>
        </is>
      </c>
      <c r="C8" s="24" t="inlineStr">
        <is>
          <t>620+</t>
        </is>
      </c>
    </row>
    <row r="9" ht="15" customHeight="1" s="21">
      <c r="A9" s="24" t="inlineStr">
        <is>
          <t>Debt-to-Income Ratio</t>
        </is>
      </c>
      <c r="B9" s="24" t="inlineStr">
        <is>
          <t>Flexible</t>
        </is>
      </c>
      <c r="C9" s="24" t="inlineStr">
        <is>
          <t>Strict (43-50%)</t>
        </is>
      </c>
    </row>
    <row r="10">
      <c r="A10" s="24" t="inlineStr">
        <is>
          <t>Pre-approval Time</t>
        </is>
      </c>
      <c r="B10" s="24" t="inlineStr">
        <is>
          <t>1-3 weeks</t>
        </is>
      </c>
      <c r="C10" s="24" t="inlineStr">
        <is>
          <t>3-5 days</t>
        </is>
      </c>
    </row>
    <row r="11" ht="15" customHeight="1" s="21"/>
    <row r="12" ht="15" customHeight="1" s="21">
      <c r="A12" s="20" t="inlineStr">
        <is>
          <t>COST COMPARISON (30-year loan, $400k purchase)</t>
        </is>
      </c>
    </row>
    <row r="13" ht="15" customHeight="1" s="21">
      <c r="A13" s="20" t="inlineStr">
        <is>
          <t>Home Price</t>
        </is>
      </c>
      <c r="B13" s="20" t="n">
        <v>400000</v>
      </c>
      <c r="C13" s="20" t="n">
        <v>400000</v>
      </c>
    </row>
    <row r="14" ht="15" customHeight="1" s="21">
      <c r="A14" s="20" t="inlineStr">
        <is>
          <t>Down Payment %</t>
        </is>
      </c>
      <c r="B14" s="20" t="n">
        <v>0.03</v>
      </c>
      <c r="C14" s="20" t="n">
        <v>0.1</v>
      </c>
    </row>
    <row r="15" ht="15" customHeight="1" s="21">
      <c r="A15" s="20" t="inlineStr">
        <is>
          <t>Loan Amount</t>
        </is>
      </c>
      <c r="B15" s="20">
        <f>B12*(1-B13)</f>
        <v/>
      </c>
      <c r="C15" s="20">
        <f>C12*(1-C13)</f>
        <v/>
      </c>
    </row>
    <row r="16" ht="15" customHeight="1" s="21">
      <c r="A16" s="20" t="inlineStr">
        <is>
          <t>Interest Rate</t>
        </is>
      </c>
      <c r="B16" s="20" t="n">
        <v>0.065</v>
      </c>
      <c r="C16" s="20" t="n">
        <v>0.068</v>
      </c>
    </row>
    <row r="17" ht="15" customHeight="1" s="21">
      <c r="A17" s="20" t="inlineStr">
        <is>
          <t>Monthly Payment</t>
        </is>
      </c>
      <c r="B17" s="36">
        <f>IF(OR(B14=0,B15=0),0,PMT(B15/12,360,-B14))</f>
        <v/>
      </c>
      <c r="C17" s="36">
        <f>IF(OR(C14=0,C15=0),0,PMT(C15/12,360,-C14))</f>
        <v/>
      </c>
    </row>
    <row r="18" ht="15" customHeight="1" s="21">
      <c r="A18" s="20" t="inlineStr">
        <is>
          <t>PMI Monthly (if needed)</t>
        </is>
      </c>
      <c r="B18" s="20" t="n">
        <v>0</v>
      </c>
      <c r="C18" s="20">
        <f>IF(C13&gt;=0.2,0,C14*0.005/12)</f>
        <v/>
      </c>
    </row>
    <row r="19" ht="15" customHeight="1" s="21">
      <c r="A19" s="20" t="inlineStr">
        <is>
          <t>Total Monthly (P&amp;I + PMI)</t>
        </is>
      </c>
      <c r="B19" s="36">
        <f>B16+B17</f>
        <v/>
      </c>
      <c r="C19" s="36">
        <f>C16+C17</f>
        <v/>
      </c>
    </row>
    <row r="20" ht="15" customHeight="1" s="21">
      <c r="A20" s="20" t="inlineStr">
        <is>
          <t>Closing Costs</t>
        </is>
      </c>
      <c r="B20" s="20">
        <f>B14*0.02</f>
        <v/>
      </c>
      <c r="C20" s="20">
        <f>C14*0.03</f>
        <v/>
      </c>
    </row>
    <row r="21" ht="15" customHeight="1" s="21">
      <c r="A21" s="20" t="inlineStr">
        <is>
          <t>VA Funding Fee</t>
        </is>
      </c>
      <c r="B21" s="20">
        <f>B14*0.015</f>
        <v/>
      </c>
      <c r="C21" s="20" t="n">
        <v>0</v>
      </c>
    </row>
    <row r="22" ht="15" customHeight="1" s="21">
      <c r="A22" s="20" t="inlineStr">
        <is>
          <t>Total Upfront Costs</t>
        </is>
      </c>
      <c r="B22" s="20">
        <f>B19+B20</f>
        <v/>
      </c>
      <c r="C22" s="20">
        <f>C19+C20</f>
        <v/>
      </c>
    </row>
    <row r="23" ht="15" customHeight="1" s="21">
      <c r="A23" s="20" t="inlineStr">
        <is>
          <t>Total Interest (30 years)</t>
        </is>
      </c>
      <c r="B23" s="36">
        <f>B16*360-B14</f>
        <v/>
      </c>
      <c r="C23" s="36">
        <f>C16*360-C14</f>
        <v/>
      </c>
    </row>
    <row r="24" ht="15" customHeight="1" s="21">
      <c r="A24" s="20" t="inlineStr">
        <is>
          <t>Total Cost of Ownership</t>
        </is>
      </c>
      <c r="B24" s="36">
        <f>B14+B22+B21</f>
        <v/>
      </c>
      <c r="C24" s="36">
        <f>C14+C22+C21</f>
        <v/>
      </c>
    </row>
    <row r="25">
      <c r="A25" s="20" t="inlineStr">
        <is>
          <t>VA Loan Savings</t>
        </is>
      </c>
      <c r="B25" s="36">
        <f>C23-B23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20" min="1" max="3"/>
  </cols>
  <sheetData>
    <row r="1" ht="15" customHeight="1" s="21">
      <c r="A1" s="29" t="inlineStr">
        <is>
          <t>CLOSING COSTS ESTIMATOR</t>
        </is>
      </c>
    </row>
    <row r="2" ht="15" customHeight="1" s="21">
      <c r="A2" s="41" t="inlineStr">
        <is>
          <t>Auto-calculated or enter closing costs</t>
        </is>
      </c>
      <c r="B2" s="23" t="inlineStr"/>
      <c r="C2" s="23" t="inlineStr"/>
    </row>
    <row r="3" ht="15" customHeight="1" s="21">
      <c r="A3" s="44" t="inlineStr">
        <is>
          <t>Item</t>
        </is>
      </c>
      <c r="B3" s="44" t="inlineStr">
        <is>
          <t>Amount</t>
        </is>
      </c>
      <c r="C3" s="44" t="inlineStr">
        <is>
          <t>Notes</t>
        </is>
      </c>
    </row>
    <row r="4" ht="15" customHeight="1" s="21">
      <c r="A4" s="24" t="inlineStr">
        <is>
          <t>Origination Fee</t>
        </is>
      </c>
      <c r="B4" s="37" t="n"/>
      <c r="C4" s="24" t="n"/>
    </row>
    <row r="5" ht="15" customHeight="1" s="21">
      <c r="A5" s="24" t="inlineStr">
        <is>
          <t>Processing Fee</t>
        </is>
      </c>
      <c r="B5" s="37" t="n"/>
      <c r="C5" s="24" t="n"/>
    </row>
    <row r="6" ht="15" customHeight="1" s="21">
      <c r="A6" s="24" t="inlineStr">
        <is>
          <t>Appraisal</t>
        </is>
      </c>
      <c r="B6" s="37" t="n"/>
      <c r="C6" s="24" t="n"/>
    </row>
    <row r="7" ht="15" customHeight="1" s="21">
      <c r="A7" s="24" t="inlineStr">
        <is>
          <t>Credit Report</t>
        </is>
      </c>
      <c r="B7" s="37" t="n"/>
      <c r="C7" s="24" t="n"/>
    </row>
    <row r="8" ht="15" customHeight="1" s="21">
      <c r="A8" s="24" t="inlineStr">
        <is>
          <t>Title Search &amp; Insurance</t>
        </is>
      </c>
      <c r="B8" s="37" t="n"/>
      <c r="C8" s="24" t="n"/>
    </row>
    <row r="9" ht="15" customHeight="1" s="21">
      <c r="A9" s="24" t="inlineStr">
        <is>
          <t>Inspections</t>
        </is>
      </c>
      <c r="B9" s="37" t="n"/>
      <c r="C9" s="24" t="n"/>
    </row>
    <row r="10" ht="15" customHeight="1" s="21">
      <c r="A10" s="24" t="inlineStr">
        <is>
          <t>Attorney Fees</t>
        </is>
      </c>
      <c r="B10" s="37" t="n"/>
      <c r="C10" s="24" t="n"/>
    </row>
    <row r="11" ht="15" customHeight="1" s="21">
      <c r="A11" s="24" t="inlineStr">
        <is>
          <t>Recording Fees</t>
        </is>
      </c>
      <c r="B11" s="37" t="n"/>
      <c r="C11" s="24" t="n"/>
    </row>
    <row r="12" ht="15" customHeight="1" s="21">
      <c r="A12" s="24" t="inlineStr">
        <is>
          <t>Other Fees</t>
        </is>
      </c>
      <c r="B12" s="37" t="n"/>
      <c r="C12" s="24" t="n"/>
    </row>
    <row r="13">
      <c r="A13" s="38" t="inlineStr">
        <is>
          <t>TOTAL CLOSING COSTS</t>
        </is>
      </c>
      <c r="B13" s="31">
        <f>SUM(B3:B11)</f>
        <v/>
      </c>
    </row>
    <row r="15" ht="15" customHeight="1" s="21"/>
    <row r="16" ht="15" customHeight="1" s="21">
      <c r="A16" s="29" t="inlineStr">
        <is>
          <t>DTI RATIO CALCULATOR</t>
        </is>
      </c>
    </row>
    <row r="17" ht="15" customHeight="1" s="21">
      <c r="A17" s="20" t="inlineStr">
        <is>
          <t>Gross Monthly Income</t>
        </is>
      </c>
      <c r="B17" s="39" t="n">
        <v>5000</v>
      </c>
    </row>
    <row r="18" ht="15" customHeight="1" s="21">
      <c r="A18" s="24" t="inlineStr">
        <is>
          <t>New Mortgage Payment</t>
        </is>
      </c>
      <c r="B18" s="37" t="n">
        <v>1200</v>
      </c>
    </row>
    <row r="19" ht="15" customHeight="1" s="21">
      <c r="A19" s="24" t="inlineStr">
        <is>
          <t>Car Payment</t>
        </is>
      </c>
      <c r="B19" s="37" t="n">
        <v>400</v>
      </c>
    </row>
    <row r="20" ht="15" customHeight="1" s="21">
      <c r="A20" s="24" t="inlineStr">
        <is>
          <t>Student Loans</t>
        </is>
      </c>
      <c r="B20" s="37" t="n">
        <v>200</v>
      </c>
    </row>
    <row r="21" ht="15" customHeight="1" s="21">
      <c r="A21" s="24" t="inlineStr">
        <is>
          <t>Credit Cards</t>
        </is>
      </c>
      <c r="B21" s="37" t="n">
        <v>150</v>
      </c>
    </row>
    <row r="22" ht="15" customHeight="1" s="21">
      <c r="A22" s="24" t="inlineStr">
        <is>
          <t>Other Debts</t>
        </is>
      </c>
      <c r="B22" s="37" t="n">
        <v>0</v>
      </c>
    </row>
    <row r="23" ht="15" customHeight="1" s="21">
      <c r="A23" s="20" t="inlineStr">
        <is>
          <t>Total Monthly Debt Payments</t>
        </is>
      </c>
      <c r="B23" s="31">
        <f>SUM(B17:B21)</f>
        <v/>
      </c>
    </row>
    <row r="24">
      <c r="A24" s="20" t="inlineStr">
        <is>
          <t>DTI Ratio (%)</t>
        </is>
      </c>
      <c r="B24" s="40">
        <f>B22/B16</f>
        <v/>
      </c>
    </row>
  </sheetData>
  <conditionalFormatting sqref="B23">
    <cfRule type="cellIs" rank="0" priority="2" equalAverage="0" operator="lessThanOrEqual" aboveAverage="0" dxfId="0" text="" percent="0" bottom="0">
      <formula>0.36</formula>
    </cfRule>
    <cfRule type="cellIs" rank="0" priority="3" equalAverage="0" operator="lessThanOrEqual" aboveAverage="0" dxfId="1" text="" percent="0" bottom="0">
      <formula>0.43</formula>
    </cfRule>
    <cfRule type="cellIs" rank="0" priority="4" equalAverage="0" operator="greaterThan" aboveAverage="0" dxfId="2" text="" percent="0" bottom="0">
      <formula>0.43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2026-04-14T03:27:50Z</dcterms:created>
  <dcterms:modified xmlns:dcterms="http://purl.org/dc/terms/" xmlns:xsi="http://www.w3.org/2001/XMLSchema-instance" xsi:type="dcterms:W3CDTF">2026-04-14T04:21:02Z</dcterms:modified>
  <cp:revision>0</cp:revision>
</cp:coreProperties>
</file>