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come Foundation" sheetId="1" state="visible" r:id="rId1"/>
    <sheet xmlns:r="http://schemas.openxmlformats.org/officeDocument/2006/relationships" name="COLA Tracker" sheetId="2" state="visible" r:id="rId2"/>
    <sheet xmlns:r="http://schemas.openxmlformats.org/officeDocument/2006/relationships" name="Emergency Fund Calculator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0\%"/>
    <numFmt numFmtId="165" formatCode="\$#,##0.00"/>
  </numFmts>
  <fonts count="13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b val="1"/>
      <color rgb="FFFFFFFF"/>
      <sz val="12"/>
    </font>
    <font>
      <name val="Arial"/>
      <charset val="1"/>
      <family val="0"/>
      <sz val="10"/>
    </font>
    <font>
      <name val="Arial"/>
      <charset val="1"/>
      <family val="0"/>
      <color rgb="FF0F3460"/>
      <sz val="10"/>
    </font>
    <font>
      <name val="Arial"/>
      <charset val="1"/>
      <family val="0"/>
      <b val="1"/>
      <color rgb="FFFFFFFF"/>
      <sz val="14"/>
    </font>
    <font>
      <name val="Arial"/>
      <charset val="1"/>
      <family val="0"/>
      <b val="1"/>
      <color rgb="FFFFFFFF"/>
      <sz val="10"/>
    </font>
    <font>
      <name val="Arial"/>
      <charset val="1"/>
      <family val="0"/>
      <sz val="9"/>
    </font>
    <font>
      <i val="1"/>
      <color rgb="000066CC"/>
      <sz val="10"/>
    </font>
    <font>
      <i val="1"/>
      <color rgb="000066CC"/>
      <sz val="9"/>
    </font>
  </fonts>
  <fills count="7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E8F4F8"/>
        <bgColor rgb="FFFFFFFF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33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7" fillId="4" borderId="0" applyAlignment="1" pivotButton="0" quotePrefix="0" xfId="0">
      <alignment horizontal="general" vertical="bottom"/>
    </xf>
    <xf numFmtId="165" fontId="7" fillId="4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general" vertical="bottom"/>
    </xf>
    <xf numFmtId="10" fontId="7" fillId="4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general" vertical="bottom"/>
    </xf>
    <xf numFmtId="0" fontId="9" fillId="3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bottom"/>
    </xf>
    <xf numFmtId="1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11" fillId="5" borderId="0" applyAlignment="1" pivotButton="0" quotePrefix="0" xfId="0">
      <alignment vertical="top" wrapText="1"/>
    </xf>
    <xf numFmtId="0" fontId="5" fillId="3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164" fontId="7" fillId="4" borderId="0" applyAlignment="1" pivotButton="0" quotePrefix="0" xfId="0">
      <alignment horizontal="general" vertical="bottom"/>
    </xf>
    <xf numFmtId="165" fontId="7" fillId="4" borderId="0" applyAlignment="1" pivotButton="0" quotePrefix="0" xfId="0">
      <alignment horizontal="general" vertical="bottom"/>
    </xf>
    <xf numFmtId="0" fontId="7" fillId="4" borderId="0" applyAlignment="1" pivotButton="0" quotePrefix="0" xfId="0">
      <alignment horizontal="general" vertical="bottom"/>
    </xf>
    <xf numFmtId="10" fontId="7" fillId="4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general" vertical="bottom"/>
    </xf>
    <xf numFmtId="0" fontId="9" fillId="3" borderId="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bottom"/>
    </xf>
    <xf numFmtId="10" fontId="0" fillId="0" borderId="0" applyAlignment="1" pivotButton="0" quotePrefix="0" xfId="0">
      <alignment horizontal="general" vertical="bottom"/>
    </xf>
    <xf numFmtId="165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center" vertical="bottom"/>
    </xf>
    <xf numFmtId="0" fontId="12" fillId="5" borderId="0" applyAlignment="1" pivotButton="0" quotePrefix="0" xfId="0">
      <alignment vertical="top" wrapText="1"/>
    </xf>
    <xf numFmtId="0" fontId="5" fillId="6" borderId="0" applyAlignment="1" pivotButton="0" quotePrefix="0" xfId="0">
      <alignment horizontal="general" vertical="bottom"/>
    </xf>
    <xf numFmtId="0" fontId="9" fillId="6" borderId="0" applyAlignment="1" pivotButton="0" quotePrefix="0" xfId="0">
      <alignment horizontal="center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E8F4F8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37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14" min="1" max="1"/>
    <col width="20" customWidth="1" style="14" min="2" max="3"/>
  </cols>
  <sheetData>
    <row r="1" ht="24.75" customHeight="1" s="15">
      <c r="A1" s="16" t="inlineStr">
        <is>
          <t>VA COMPENSATION INCOME PLANNER</t>
        </is>
      </c>
    </row>
    <row r="2" ht="18" customHeight="1" s="15">
      <c r="A2" s="30" t="inlineStr">
        <is>
          <t>Enter income amount in dollars</t>
        </is>
      </c>
    </row>
    <row r="3" ht="15.75" customHeight="1" s="15">
      <c r="A3" s="31" t="inlineStr">
        <is>
          <t>SECTION 1: VA COMPENSATION</t>
        </is>
      </c>
    </row>
    <row r="4" ht="15.75" customHeight="1" s="15">
      <c r="A4" s="19" t="inlineStr">
        <is>
          <t>Current Combined Rating %</t>
        </is>
      </c>
      <c r="B4" s="20" t="n"/>
    </row>
    <row r="5" ht="15.75" customHeight="1" s="15">
      <c r="A5" s="19" t="inlineStr">
        <is>
          <t>Monthly VA Payment</t>
        </is>
      </c>
      <c r="B5" s="21" t="n">
        <v>0</v>
      </c>
    </row>
    <row r="6" ht="15.75" customHeight="1" s="15">
      <c r="A6" s="19" t="inlineStr">
        <is>
          <t>Spouse at 30%+ Rating</t>
        </is>
      </c>
      <c r="B6" s="22" t="n"/>
    </row>
    <row r="7" ht="15.75" customHeight="1" s="15">
      <c r="A7" s="19" t="inlineStr">
        <is>
          <t>Children at 30%+ Rating</t>
        </is>
      </c>
      <c r="B7" s="22" t="n"/>
    </row>
    <row r="8" ht="15.75" customHeight="1" s="15">
      <c r="A8" s="19" t="inlineStr">
        <is>
          <t>Dependent Compensation Monthly</t>
        </is>
      </c>
      <c r="B8" s="21" t="n">
        <v>0</v>
      </c>
    </row>
    <row r="9" ht="15.75" customHeight="1" s="15">
      <c r="A9" s="19" t="inlineStr">
        <is>
          <t>Total Monthly VA Income</t>
        </is>
      </c>
      <c r="B9" s="21">
        <f>B7+B4</f>
        <v/>
      </c>
    </row>
    <row r="10">
      <c r="A10" s="19" t="inlineStr">
        <is>
          <t>Annual VA Income</t>
        </is>
      </c>
      <c r="B10" s="21">
        <f>B8*12</f>
        <v/>
      </c>
    </row>
    <row r="11" ht="18" customHeight="1" s="15"/>
    <row r="12" ht="15.75" customHeight="1" s="15">
      <c r="A12" s="18" t="inlineStr">
        <is>
          <t>SECTION 2: EMPLOYMENT INCOME</t>
        </is>
      </c>
    </row>
    <row r="13" ht="15.75" customHeight="1" s="15">
      <c r="A13" s="19" t="inlineStr">
        <is>
          <t>Monthly Gross Employment Income</t>
        </is>
      </c>
      <c r="B13" s="21" t="n">
        <v>0</v>
      </c>
    </row>
    <row r="14" ht="15.75" customHeight="1" s="15">
      <c r="A14" s="19" t="inlineStr">
        <is>
          <t>Federal Tax Rate %</t>
        </is>
      </c>
      <c r="B14" s="23" t="n">
        <v>0.22</v>
      </c>
    </row>
    <row r="15" ht="15.75" customHeight="1" s="15">
      <c r="A15" s="19" t="inlineStr">
        <is>
          <t>State Tax Rate %</t>
        </is>
      </c>
      <c r="B15" s="23" t="n">
        <v>0.05</v>
      </c>
    </row>
    <row r="16" ht="15.75" customHeight="1" s="15">
      <c r="A16" s="19" t="inlineStr">
        <is>
          <t>FICA Rate %</t>
        </is>
      </c>
      <c r="B16" s="23" t="n">
        <v>0.0765</v>
      </c>
    </row>
    <row r="17" ht="15.75" customHeight="1" s="15">
      <c r="A17" s="19" t="inlineStr">
        <is>
          <t>Combined Tax Rate %</t>
        </is>
      </c>
      <c r="B17" s="23">
        <f>B13+B14+B15</f>
        <v/>
      </c>
    </row>
    <row r="18" ht="15.75" customHeight="1" s="15">
      <c r="A18" s="19" t="inlineStr">
        <is>
          <t>Monthly After-Tax Employment</t>
        </is>
      </c>
      <c r="B18" s="21">
        <f>B12*(1-B16)</f>
        <v/>
      </c>
    </row>
    <row r="19">
      <c r="A19" s="19" t="inlineStr">
        <is>
          <t>Annual After-Tax Employment</t>
        </is>
      </c>
      <c r="B19" s="21">
        <f>B17*12</f>
        <v/>
      </c>
    </row>
    <row r="20" ht="18" customHeight="1" s="15"/>
    <row r="21" ht="15.75" customHeight="1" s="15">
      <c r="A21" s="18" t="inlineStr">
        <is>
          <t>SECTION 3: TRUE FINANCIAL POSITION</t>
        </is>
      </c>
    </row>
    <row r="22" ht="15.75" customHeight="1" s="15">
      <c r="A22" s="19" t="inlineStr">
        <is>
          <t>Total Monthly Income</t>
        </is>
      </c>
      <c r="B22" s="21">
        <f>B9+B17</f>
        <v/>
      </c>
    </row>
    <row r="23" ht="15.75" customHeight="1" s="15">
      <c r="A23" s="19" t="inlineStr">
        <is>
          <t>Total Annual Income</t>
        </is>
      </c>
      <c r="B23" s="21">
        <f>B21*12</f>
        <v/>
      </c>
    </row>
    <row r="24" ht="15.75" customHeight="1" s="15">
      <c r="A24" s="19" t="inlineStr">
        <is>
          <t>Tax-Free Portion % of Total</t>
        </is>
      </c>
      <c r="B24" s="23">
        <f>IF(B21=0,0,B9/B21)</f>
        <v/>
      </c>
    </row>
    <row r="25">
      <c r="A25" s="19" t="inlineStr">
        <is>
          <t>Tax-Equivalent VA Value</t>
        </is>
      </c>
      <c r="B25" s="21">
        <f>IF(B16=1,0,B9/(1-B16))</f>
        <v/>
      </c>
    </row>
    <row r="26" ht="18" customHeight="1" s="15"/>
    <row r="27" ht="15.75" customHeight="1" s="15">
      <c r="A27" s="18" t="inlineStr">
        <is>
          <t>SECTION 4: INCOME CATEGORIES</t>
        </is>
      </c>
    </row>
    <row r="28" ht="15.75" customHeight="1" s="15">
      <c r="A28" s="19" t="inlineStr">
        <is>
          <t>Guaranteed Income (VA)</t>
        </is>
      </c>
      <c r="B28" s="21">
        <f>B9</f>
        <v/>
      </c>
    </row>
    <row r="29" ht="15.75" customHeight="1" s="15">
      <c r="A29" s="19" t="inlineStr">
        <is>
          <t>Stable Income (Employment After-Tax)</t>
        </is>
      </c>
      <c r="B29" s="21">
        <f>B17</f>
        <v/>
      </c>
    </row>
    <row r="30" ht="15.75" customHeight="1" s="15">
      <c r="A30" s="19" t="inlineStr">
        <is>
          <t>Variable Income (Freelance, Other)</t>
        </is>
      </c>
      <c r="B30" s="21" t="n">
        <v>0</v>
      </c>
    </row>
    <row r="31">
      <c r="A31" s="19" t="inlineStr">
        <is>
          <t>Total All Sources</t>
        </is>
      </c>
      <c r="B31" s="21">
        <f>B27+B28+B29</f>
        <v/>
      </c>
    </row>
    <row r="32" ht="18" customHeight="1" s="15"/>
    <row r="33" ht="15.75" customHeight="1" s="15">
      <c r="A33" s="18" t="inlineStr">
        <is>
          <t>SECTION 5: LIFETIME VA VALUE PROJECTOR</t>
        </is>
      </c>
    </row>
    <row r="34" ht="15.75" customHeight="1" s="15">
      <c r="A34" s="19" t="inlineStr">
        <is>
          <t>Current Age</t>
        </is>
      </c>
      <c r="B34" s="22" t="n">
        <v>0</v>
      </c>
    </row>
    <row r="35" ht="15.75" customHeight="1" s="15">
      <c r="A35" s="19" t="inlineStr">
        <is>
          <t>Years to 85</t>
        </is>
      </c>
      <c r="B35" s="22">
        <f>IF(B33=0,0,85-B33)</f>
        <v/>
      </c>
    </row>
    <row r="36" ht="15.75" customHeight="1" s="15">
      <c r="A36" s="19" t="inlineStr">
        <is>
          <t>Average COLA %</t>
        </is>
      </c>
      <c r="B36" s="23" t="n">
        <v>0.03</v>
      </c>
    </row>
    <row r="37">
      <c r="A37" s="19" t="inlineStr">
        <is>
          <t>Cumulative Lifetime VA Income</t>
        </is>
      </c>
      <c r="B37" s="21">
        <f>IF(OR(B34=0,B35=0),B9*12*B34,B9*12*((1+B35)^B34-1)/B35)</f>
        <v/>
      </c>
    </row>
  </sheetData>
  <mergeCells count="6">
    <mergeCell ref="A11:C11"/>
    <mergeCell ref="A1:C1"/>
    <mergeCell ref="A32:C32"/>
    <mergeCell ref="A26:C26"/>
    <mergeCell ref="A20:C20"/>
    <mergeCell ref="A2:C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G38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2" customWidth="1" style="14" min="1" max="1"/>
    <col width="14" customWidth="1" style="14" min="2" max="2"/>
    <col width="18" customWidth="1" style="14" min="3" max="7"/>
  </cols>
  <sheetData>
    <row r="1" ht="21.75" customHeight="1" s="15">
      <c r="A1" s="24" t="inlineStr">
        <is>
          <t>ANNUAL COLA ADJUSTMENT TRACKER</t>
        </is>
      </c>
    </row>
    <row r="2" ht="19.5" customHeight="1" s="15">
      <c r="A2" s="30" t="inlineStr">
        <is>
          <t>Enter annual cola adjustment tracker</t>
        </is>
      </c>
      <c r="B2" s="17" t="inlineStr"/>
      <c r="C2" s="17" t="inlineStr"/>
      <c r="D2" s="17" t="inlineStr"/>
      <c r="E2" s="17" t="inlineStr"/>
      <c r="F2" s="17" t="inlineStr"/>
      <c r="G2" s="17" t="inlineStr"/>
    </row>
    <row r="3" ht="15.75" customHeight="1" s="15">
      <c r="A3" s="32" t="inlineStr">
        <is>
          <t>Year</t>
        </is>
      </c>
      <c r="B3" s="32" t="inlineStr">
        <is>
          <t>COLA % Applied</t>
        </is>
      </c>
      <c r="C3" s="32" t="inlineStr">
        <is>
          <t>Monthly Payment Before COLA</t>
        </is>
      </c>
      <c r="D3" s="32" t="inlineStr">
        <is>
          <t>Monthly Payment After COLA</t>
        </is>
      </c>
      <c r="E3" s="32" t="inlineStr">
        <is>
          <t>Annual Increase Amount</t>
        </is>
      </c>
      <c r="F3" s="32" t="inlineStr">
        <is>
          <t>Cumulative Total Received</t>
        </is>
      </c>
      <c r="G3" s="32" t="inlineStr">
        <is>
          <t>Allocate to Savings</t>
        </is>
      </c>
    </row>
    <row r="4" ht="15.75" customHeight="1" s="15">
      <c r="A4" s="26" t="n">
        <v>2026</v>
      </c>
      <c r="B4" s="27" t="n">
        <v>0.035</v>
      </c>
      <c r="C4" s="28" t="n">
        <v>1211</v>
      </c>
      <c r="D4" s="28">
        <f>C3*(1+B3)</f>
        <v/>
      </c>
      <c r="E4" s="28">
        <f>D3-C3</f>
        <v/>
      </c>
      <c r="F4" s="28">
        <f>D3*12</f>
        <v/>
      </c>
      <c r="G4" s="29" t="n"/>
    </row>
    <row r="5" ht="15.75" customHeight="1" s="15">
      <c r="A5" s="26" t="n">
        <v>2027</v>
      </c>
      <c r="B5" s="27" t="n"/>
      <c r="C5" s="28">
        <f>D3</f>
        <v/>
      </c>
      <c r="D5" s="28">
        <f>C4*(1+B4)</f>
        <v/>
      </c>
      <c r="E5" s="28">
        <f>D4-C4</f>
        <v/>
      </c>
      <c r="F5" s="28">
        <f>F3+D4*12</f>
        <v/>
      </c>
      <c r="G5" s="29" t="n"/>
    </row>
    <row r="6" ht="15.75" customHeight="1" s="15">
      <c r="A6" s="26" t="n">
        <v>2028</v>
      </c>
      <c r="B6" s="27" t="n"/>
      <c r="C6" s="28">
        <f>D4</f>
        <v/>
      </c>
      <c r="D6" s="28">
        <f>C5*(1+B5)</f>
        <v/>
      </c>
      <c r="E6" s="28">
        <f>D5-C5</f>
        <v/>
      </c>
      <c r="F6" s="28">
        <f>F4+D5*12</f>
        <v/>
      </c>
      <c r="G6" s="29" t="n"/>
    </row>
    <row r="7" ht="15.75" customHeight="1" s="15">
      <c r="A7" s="26" t="n">
        <v>2029</v>
      </c>
      <c r="B7" s="27" t="n"/>
      <c r="C7" s="28">
        <f>D5</f>
        <v/>
      </c>
      <c r="D7" s="28">
        <f>C6*(1+B6)</f>
        <v/>
      </c>
      <c r="E7" s="28">
        <f>D6-C6</f>
        <v/>
      </c>
      <c r="F7" s="28">
        <f>F5+D6*12</f>
        <v/>
      </c>
      <c r="G7" s="29" t="n"/>
    </row>
    <row r="8" ht="15.75" customHeight="1" s="15">
      <c r="A8" s="26" t="n">
        <v>2030</v>
      </c>
      <c r="B8" s="27" t="n"/>
      <c r="C8" s="28">
        <f>D6</f>
        <v/>
      </c>
      <c r="D8" s="28">
        <f>C7*(1+B7)</f>
        <v/>
      </c>
      <c r="E8" s="28">
        <f>D7-C7</f>
        <v/>
      </c>
      <c r="F8" s="28">
        <f>F6+D7*12</f>
        <v/>
      </c>
      <c r="G8" s="29" t="n"/>
    </row>
    <row r="9" ht="15.75" customHeight="1" s="15">
      <c r="A9" s="26" t="n">
        <v>2031</v>
      </c>
      <c r="B9" s="27" t="n"/>
      <c r="C9" s="28">
        <f>D7</f>
        <v/>
      </c>
      <c r="D9" s="28">
        <f>C8*(1+B8)</f>
        <v/>
      </c>
      <c r="E9" s="28">
        <f>D8-C8</f>
        <v/>
      </c>
      <c r="F9" s="28">
        <f>F7+D8*12</f>
        <v/>
      </c>
      <c r="G9" s="29" t="n"/>
    </row>
    <row r="10" ht="15.75" customHeight="1" s="15">
      <c r="A10" s="26" t="n">
        <v>2032</v>
      </c>
      <c r="B10" s="27" t="n"/>
      <c r="C10" s="28">
        <f>D8</f>
        <v/>
      </c>
      <c r="D10" s="28">
        <f>C9*(1+B9)</f>
        <v/>
      </c>
      <c r="E10" s="28">
        <f>D9-C9</f>
        <v/>
      </c>
      <c r="F10" s="28">
        <f>F8+D9*12</f>
        <v/>
      </c>
      <c r="G10" s="29" t="n"/>
    </row>
    <row r="11" ht="15.75" customHeight="1" s="15">
      <c r="A11" s="26" t="n">
        <v>2033</v>
      </c>
      <c r="B11" s="27" t="n"/>
      <c r="C11" s="28">
        <f>D9</f>
        <v/>
      </c>
      <c r="D11" s="28">
        <f>C10*(1+B10)</f>
        <v/>
      </c>
      <c r="E11" s="28">
        <f>D10-C10</f>
        <v/>
      </c>
      <c r="F11" s="28">
        <f>F9+D10*12</f>
        <v/>
      </c>
      <c r="G11" s="29" t="n"/>
    </row>
    <row r="12" ht="15.75" customHeight="1" s="15">
      <c r="A12" s="26" t="n">
        <v>2034</v>
      </c>
      <c r="B12" s="27" t="n"/>
      <c r="C12" s="28">
        <f>D10</f>
        <v/>
      </c>
      <c r="D12" s="28">
        <f>C11*(1+B11)</f>
        <v/>
      </c>
      <c r="E12" s="28">
        <f>D11-C11</f>
        <v/>
      </c>
      <c r="F12" s="28">
        <f>F10+D11*12</f>
        <v/>
      </c>
      <c r="G12" s="29" t="n"/>
    </row>
    <row r="13" ht="15.75" customHeight="1" s="15">
      <c r="A13" s="26" t="n">
        <v>2035</v>
      </c>
      <c r="B13" s="27" t="n"/>
      <c r="C13" s="28">
        <f>D11</f>
        <v/>
      </c>
      <c r="D13" s="28">
        <f>C12*(1+B12)</f>
        <v/>
      </c>
      <c r="E13" s="28">
        <f>D12-C12</f>
        <v/>
      </c>
      <c r="F13" s="28">
        <f>F11+D12*12</f>
        <v/>
      </c>
      <c r="G13" s="29" t="n"/>
    </row>
    <row r="14" ht="15.75" customHeight="1" s="15">
      <c r="A14" s="26" t="n">
        <v>2036</v>
      </c>
      <c r="B14" s="27" t="n"/>
      <c r="C14" s="28">
        <f>D12</f>
        <v/>
      </c>
      <c r="D14" s="28">
        <f>C13*(1+B13)</f>
        <v/>
      </c>
      <c r="E14" s="28">
        <f>D13-C13</f>
        <v/>
      </c>
      <c r="F14" s="28">
        <f>F12+D13*12</f>
        <v/>
      </c>
      <c r="G14" s="29" t="n"/>
    </row>
    <row r="15" ht="15.75" customHeight="1" s="15">
      <c r="A15" s="26" t="n">
        <v>2037</v>
      </c>
      <c r="B15" s="27" t="n"/>
      <c r="C15" s="28">
        <f>D13</f>
        <v/>
      </c>
      <c r="D15" s="28">
        <f>C14*(1+B14)</f>
        <v/>
      </c>
      <c r="E15" s="28">
        <f>D14-C14</f>
        <v/>
      </c>
      <c r="F15" s="28">
        <f>F13+D14*12</f>
        <v/>
      </c>
      <c r="G15" s="29" t="n"/>
    </row>
    <row r="16" ht="15.75" customHeight="1" s="15">
      <c r="A16" s="26" t="n">
        <v>2038</v>
      </c>
      <c r="B16" s="27" t="n"/>
      <c r="C16" s="28">
        <f>D14</f>
        <v/>
      </c>
      <c r="D16" s="28">
        <f>C15*(1+B15)</f>
        <v/>
      </c>
      <c r="E16" s="28">
        <f>D15-C15</f>
        <v/>
      </c>
      <c r="F16" s="28">
        <f>F14+D15*12</f>
        <v/>
      </c>
      <c r="G16" s="29" t="n"/>
    </row>
    <row r="17" ht="15.75" customHeight="1" s="15">
      <c r="A17" s="26" t="n">
        <v>2039</v>
      </c>
      <c r="B17" s="27" t="n"/>
      <c r="C17" s="28">
        <f>D15</f>
        <v/>
      </c>
      <c r="D17" s="28">
        <f>C16*(1+B16)</f>
        <v/>
      </c>
      <c r="E17" s="28">
        <f>D16-C16</f>
        <v/>
      </c>
      <c r="F17" s="28">
        <f>F15+D16*12</f>
        <v/>
      </c>
      <c r="G17" s="29" t="n"/>
    </row>
    <row r="18" ht="15.75" customHeight="1" s="15">
      <c r="A18" s="26" t="n">
        <v>2040</v>
      </c>
      <c r="B18" s="27" t="n"/>
      <c r="C18" s="28">
        <f>D16</f>
        <v/>
      </c>
      <c r="D18" s="28">
        <f>C17*(1+B17)</f>
        <v/>
      </c>
      <c r="E18" s="28">
        <f>D17-C17</f>
        <v/>
      </c>
      <c r="F18" s="28">
        <f>F16+D17*12</f>
        <v/>
      </c>
      <c r="G18" s="29" t="n"/>
    </row>
    <row r="19" ht="15.75" customHeight="1" s="15">
      <c r="A19" s="26" t="n">
        <v>2041</v>
      </c>
      <c r="B19" s="27" t="n"/>
      <c r="C19" s="28">
        <f>D17</f>
        <v/>
      </c>
      <c r="D19" s="28">
        <f>C18*(1+B18)</f>
        <v/>
      </c>
      <c r="E19" s="28">
        <f>D18-C18</f>
        <v/>
      </c>
      <c r="F19" s="28">
        <f>F17+D18*12</f>
        <v/>
      </c>
      <c r="G19" s="29" t="n"/>
    </row>
    <row r="20" ht="15.75" customHeight="1" s="15">
      <c r="A20" s="26" t="n">
        <v>2042</v>
      </c>
      <c r="B20" s="27" t="n"/>
      <c r="C20" s="28">
        <f>D18</f>
        <v/>
      </c>
      <c r="D20" s="28">
        <f>C19*(1+B19)</f>
        <v/>
      </c>
      <c r="E20" s="28">
        <f>D19-C19</f>
        <v/>
      </c>
      <c r="F20" s="28">
        <f>F18+D19*12</f>
        <v/>
      </c>
      <c r="G20" s="29" t="n"/>
    </row>
    <row r="21" ht="15.75" customHeight="1" s="15">
      <c r="A21" s="26" t="n">
        <v>2043</v>
      </c>
      <c r="B21" s="27" t="n"/>
      <c r="C21" s="28">
        <f>D19</f>
        <v/>
      </c>
      <c r="D21" s="28">
        <f>C20*(1+B20)</f>
        <v/>
      </c>
      <c r="E21" s="28">
        <f>D20-C20</f>
        <v/>
      </c>
      <c r="F21" s="28">
        <f>F19+D20*12</f>
        <v/>
      </c>
      <c r="G21" s="29" t="n"/>
    </row>
    <row r="22" ht="15.75" customHeight="1" s="15">
      <c r="A22" s="26" t="n">
        <v>2044</v>
      </c>
      <c r="B22" s="27" t="n"/>
      <c r="C22" s="28">
        <f>D20</f>
        <v/>
      </c>
      <c r="D22" s="28">
        <f>C21*(1+B21)</f>
        <v/>
      </c>
      <c r="E22" s="28">
        <f>D21-C21</f>
        <v/>
      </c>
      <c r="F22" s="28">
        <f>F20+D21*12</f>
        <v/>
      </c>
      <c r="G22" s="29" t="n"/>
    </row>
    <row r="23" ht="15.75" customHeight="1" s="15">
      <c r="A23" s="26" t="n">
        <v>2045</v>
      </c>
      <c r="B23" s="27" t="n"/>
      <c r="C23" s="28">
        <f>D21</f>
        <v/>
      </c>
      <c r="D23" s="28">
        <f>C22*(1+B22)</f>
        <v/>
      </c>
      <c r="E23" s="28">
        <f>D22-C22</f>
        <v/>
      </c>
      <c r="F23" s="28">
        <f>F21+D22*12</f>
        <v/>
      </c>
      <c r="G23" s="29" t="n"/>
    </row>
    <row r="24" ht="15.75" customHeight="1" s="15">
      <c r="A24" s="26" t="n">
        <v>2046</v>
      </c>
      <c r="B24" s="27" t="n"/>
      <c r="C24" s="28">
        <f>D22</f>
        <v/>
      </c>
      <c r="D24" s="28">
        <f>C23*(1+B23)</f>
        <v/>
      </c>
      <c r="E24" s="28">
        <f>D23-C23</f>
        <v/>
      </c>
      <c r="F24" s="28">
        <f>F22+D23*12</f>
        <v/>
      </c>
      <c r="G24" s="29" t="n"/>
    </row>
    <row r="25" ht="15.75" customHeight="1" s="15">
      <c r="A25" s="26" t="n">
        <v>2047</v>
      </c>
      <c r="B25" s="27" t="n"/>
      <c r="C25" s="28">
        <f>D23</f>
        <v/>
      </c>
      <c r="D25" s="28">
        <f>C24*(1+B24)</f>
        <v/>
      </c>
      <c r="E25" s="28">
        <f>D24-C24</f>
        <v/>
      </c>
      <c r="F25" s="28">
        <f>F23+D24*12</f>
        <v/>
      </c>
      <c r="G25" s="29" t="n"/>
    </row>
    <row r="26" ht="15.75" customHeight="1" s="15">
      <c r="A26" s="26" t="n">
        <v>2048</v>
      </c>
      <c r="B26" s="27" t="n"/>
      <c r="C26" s="28">
        <f>D24</f>
        <v/>
      </c>
      <c r="D26" s="28">
        <f>C25*(1+B25)</f>
        <v/>
      </c>
      <c r="E26" s="28">
        <f>D25-C25</f>
        <v/>
      </c>
      <c r="F26" s="28">
        <f>F24+D25*12</f>
        <v/>
      </c>
      <c r="G26" s="29" t="n"/>
    </row>
    <row r="27" ht="15.75" customHeight="1" s="15">
      <c r="A27" s="26" t="n">
        <v>2049</v>
      </c>
      <c r="B27" s="27" t="n"/>
      <c r="C27" s="28">
        <f>D25</f>
        <v/>
      </c>
      <c r="D27" s="28">
        <f>C26*(1+B26)</f>
        <v/>
      </c>
      <c r="E27" s="28">
        <f>D26-C26</f>
        <v/>
      </c>
      <c r="F27" s="28">
        <f>F25+D26*12</f>
        <v/>
      </c>
      <c r="G27" s="29" t="n"/>
    </row>
    <row r="28" ht="15.75" customHeight="1" s="15">
      <c r="A28" s="26" t="n">
        <v>2050</v>
      </c>
      <c r="B28" s="27" t="n"/>
      <c r="C28" s="28">
        <f>D26</f>
        <v/>
      </c>
      <c r="D28" s="28">
        <f>C27*(1+B27)</f>
        <v/>
      </c>
      <c r="E28" s="28">
        <f>D27-C27</f>
        <v/>
      </c>
      <c r="F28" s="28">
        <f>F26+D27*12</f>
        <v/>
      </c>
      <c r="G28" s="29" t="n"/>
    </row>
    <row r="29" ht="15.75" customHeight="1" s="15">
      <c r="A29" s="26" t="n">
        <v>2051</v>
      </c>
      <c r="B29" s="27" t="n"/>
      <c r="C29" s="28">
        <f>D27</f>
        <v/>
      </c>
      <c r="D29" s="28">
        <f>C28*(1+B28)</f>
        <v/>
      </c>
      <c r="E29" s="28">
        <f>D28-C28</f>
        <v/>
      </c>
      <c r="F29" s="28">
        <f>F27+D28*12</f>
        <v/>
      </c>
      <c r="G29" s="29" t="n"/>
    </row>
    <row r="30" ht="15.75" customHeight="1" s="15">
      <c r="A30" s="26" t="n">
        <v>2052</v>
      </c>
      <c r="B30" s="27" t="n"/>
      <c r="C30" s="28">
        <f>D28</f>
        <v/>
      </c>
      <c r="D30" s="28">
        <f>C29*(1+B29)</f>
        <v/>
      </c>
      <c r="E30" s="28">
        <f>D29-C29</f>
        <v/>
      </c>
      <c r="F30" s="28">
        <f>F28+D29*12</f>
        <v/>
      </c>
      <c r="G30" s="29" t="n"/>
    </row>
    <row r="31" ht="15.75" customHeight="1" s="15">
      <c r="A31" s="26" t="n">
        <v>2053</v>
      </c>
      <c r="B31" s="27" t="n"/>
      <c r="C31" s="28">
        <f>D29</f>
        <v/>
      </c>
      <c r="D31" s="28">
        <f>C30*(1+B30)</f>
        <v/>
      </c>
      <c r="E31" s="28">
        <f>D30-C30</f>
        <v/>
      </c>
      <c r="F31" s="28">
        <f>F29+D30*12</f>
        <v/>
      </c>
      <c r="G31" s="29" t="n"/>
    </row>
    <row r="32" ht="15.75" customHeight="1" s="15">
      <c r="A32" s="26" t="n">
        <v>2054</v>
      </c>
      <c r="B32" s="27" t="n"/>
      <c r="C32" s="28">
        <f>D30</f>
        <v/>
      </c>
      <c r="D32" s="28">
        <f>C31*(1+B31)</f>
        <v/>
      </c>
      <c r="E32" s="28">
        <f>D31-C31</f>
        <v/>
      </c>
      <c r="F32" s="28">
        <f>F30+D31*12</f>
        <v/>
      </c>
      <c r="G32" s="29" t="n"/>
    </row>
    <row r="33" ht="15.75" customHeight="1" s="15">
      <c r="A33" s="26" t="n">
        <v>2055</v>
      </c>
      <c r="B33" s="27" t="n"/>
      <c r="C33" s="28">
        <f>D31</f>
        <v/>
      </c>
      <c r="D33" s="28">
        <f>C32*(1+B32)</f>
        <v/>
      </c>
      <c r="E33" s="28">
        <f>D32-C32</f>
        <v/>
      </c>
      <c r="F33" s="28">
        <f>F31+D32*12</f>
        <v/>
      </c>
      <c r="G33" s="29" t="n"/>
    </row>
    <row r="34" ht="15.75" customHeight="1" s="15">
      <c r="A34" s="26" t="n">
        <v>2056</v>
      </c>
      <c r="B34" s="27" t="n"/>
      <c r="C34" s="28">
        <f>D32</f>
        <v/>
      </c>
      <c r="D34" s="28">
        <f>C33*(1+B33)</f>
        <v/>
      </c>
      <c r="E34" s="28">
        <f>D33-C33</f>
        <v/>
      </c>
      <c r="F34" s="28">
        <f>F32+D33*12</f>
        <v/>
      </c>
      <c r="G34" s="29" t="n"/>
    </row>
    <row r="35" ht="15.75" customHeight="1" s="15">
      <c r="A35" s="26" t="n">
        <v>2057</v>
      </c>
      <c r="B35" s="27" t="n"/>
      <c r="C35" s="28">
        <f>D33</f>
        <v/>
      </c>
      <c r="D35" s="28">
        <f>C34*(1+B34)</f>
        <v/>
      </c>
      <c r="E35" s="28">
        <f>D34-C34</f>
        <v/>
      </c>
      <c r="F35" s="28">
        <f>F33+D34*12</f>
        <v/>
      </c>
      <c r="G35" s="29" t="n"/>
    </row>
    <row r="36" ht="15.75" customHeight="1" s="15">
      <c r="A36" s="26" t="n">
        <v>2058</v>
      </c>
      <c r="B36" s="27" t="n"/>
      <c r="C36" s="28">
        <f>D34</f>
        <v/>
      </c>
      <c r="D36" s="28">
        <f>C35*(1+B35)</f>
        <v/>
      </c>
      <c r="E36" s="28">
        <f>D35-C35</f>
        <v/>
      </c>
      <c r="F36" s="28">
        <f>F34+D35*12</f>
        <v/>
      </c>
      <c r="G36" s="29" t="n"/>
    </row>
    <row r="37" ht="15.75" customHeight="1" s="15">
      <c r="A37" s="26" t="n">
        <v>2059</v>
      </c>
      <c r="B37" s="27" t="n"/>
      <c r="C37" s="28">
        <f>D35</f>
        <v/>
      </c>
      <c r="D37" s="28">
        <f>C36*(1+B36)</f>
        <v/>
      </c>
      <c r="E37" s="28">
        <f>D36-C36</f>
        <v/>
      </c>
      <c r="F37" s="28">
        <f>F35+D36*12</f>
        <v/>
      </c>
      <c r="G37" s="29" t="n"/>
    </row>
    <row r="38">
      <c r="A38" s="26" t="n">
        <v>2060</v>
      </c>
      <c r="B38" s="27" t="n"/>
      <c r="C38" s="28">
        <f>D36</f>
        <v/>
      </c>
      <c r="D38" s="28">
        <f>C37*(1+B37)</f>
        <v/>
      </c>
      <c r="E38" s="28">
        <f>D37-C37</f>
        <v/>
      </c>
      <c r="F38" s="28">
        <f>F36+D37*12</f>
        <v/>
      </c>
      <c r="G38" s="29" t="n"/>
    </row>
  </sheetData>
  <mergeCells count="1">
    <mergeCell ref="A1:G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C2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14" min="1" max="1"/>
    <col width="20" customWidth="1" style="14" min="2" max="3"/>
  </cols>
  <sheetData>
    <row r="1" ht="21.75" customHeight="1" s="15">
      <c r="A1" s="24" t="inlineStr">
        <is>
          <t>EMERGENCY FUND CALCULATOR</t>
        </is>
      </c>
    </row>
    <row r="2" ht="18" customHeight="1" s="15">
      <c r="A2" s="30" t="inlineStr">
        <is>
          <t>Enter emergency fund calculator</t>
        </is>
      </c>
    </row>
    <row r="3" ht="15.75" customHeight="1" s="15">
      <c r="A3" s="31" t="inlineStr">
        <is>
          <t>MONTHLY ESSENTIAL EXPENSES</t>
        </is>
      </c>
    </row>
    <row r="4" ht="15.75" customHeight="1" s="15">
      <c r="A4" s="19" t="inlineStr">
        <is>
          <t>Housing</t>
        </is>
      </c>
      <c r="B4" s="21" t="n">
        <v>0</v>
      </c>
    </row>
    <row r="5" ht="15.75" customHeight="1" s="15">
      <c r="A5" s="19" t="inlineStr">
        <is>
          <t>Utilities</t>
        </is>
      </c>
      <c r="B5" s="21" t="n">
        <v>0</v>
      </c>
    </row>
    <row r="6" ht="15.75" customHeight="1" s="15">
      <c r="A6" s="19" t="inlineStr">
        <is>
          <t>Food</t>
        </is>
      </c>
      <c r="B6" s="21" t="n">
        <v>0</v>
      </c>
    </row>
    <row r="7" ht="15.75" customHeight="1" s="15">
      <c r="A7" s="19" t="inlineStr">
        <is>
          <t>Transportation</t>
        </is>
      </c>
      <c r="B7" s="21" t="n">
        <v>0</v>
      </c>
    </row>
    <row r="8" ht="15.75" customHeight="1" s="15">
      <c r="A8" s="19" t="inlineStr">
        <is>
          <t>Insurance</t>
        </is>
      </c>
      <c r="B8" s="21" t="n">
        <v>0</v>
      </c>
    </row>
    <row r="9" ht="15.75" customHeight="1" s="15">
      <c r="A9" s="19" t="inlineStr">
        <is>
          <t>Minimum Debt Payments</t>
        </is>
      </c>
      <c r="B9" s="21" t="n">
        <v>0</v>
      </c>
    </row>
    <row r="10" ht="15.75" customHeight="1" s="15">
      <c r="A10" s="19" t="inlineStr">
        <is>
          <t>Medical/Healthcare</t>
        </is>
      </c>
      <c r="B10" s="21" t="n">
        <v>0</v>
      </c>
    </row>
    <row r="11">
      <c r="A11" s="19" t="inlineStr">
        <is>
          <t>Total Monthly Essential Expenses</t>
        </is>
      </c>
      <c r="B11" s="21">
        <f>SUM(B3:B9)</f>
        <v/>
      </c>
    </row>
    <row r="12" ht="18" customHeight="1" s="15"/>
    <row r="13" ht="15.75" customHeight="1" s="15">
      <c r="A13" s="18" t="inlineStr">
        <is>
          <t>VA COVERAGE &amp; EMERGENCY FUND ANALYSIS</t>
        </is>
      </c>
    </row>
    <row r="14" ht="15.75" customHeight="1" s="15">
      <c r="A14" s="19" t="inlineStr">
        <is>
          <t>VA Income Covers</t>
        </is>
      </c>
      <c r="B14" s="23">
        <f>IF('Income Foundation'!B9=0,0,MIN(1,'Income Foundation'!B9/B10))</f>
        <v/>
      </c>
    </row>
    <row r="15" ht="15.75" customHeight="1" s="15">
      <c r="A15" s="19" t="inlineStr">
        <is>
          <t>Monthly Gap</t>
        </is>
      </c>
      <c r="B15" s="21">
        <f>MAX(0,B10-'Income Foundation'!B9)</f>
        <v/>
      </c>
    </row>
    <row r="16" ht="15.75" customHeight="1" s="15">
      <c r="A16" s="19" t="inlineStr">
        <is>
          <t>Emergency Fund Target (3 months)</t>
        </is>
      </c>
      <c r="B16" s="21">
        <f>B14*3</f>
        <v/>
      </c>
    </row>
    <row r="17">
      <c r="A17" s="19" t="inlineStr">
        <is>
          <t>Emergency Fund Target (6 months)</t>
        </is>
      </c>
      <c r="B17" s="21">
        <f>B14*6</f>
        <v/>
      </c>
    </row>
    <row r="18" ht="18" customHeight="1" s="15"/>
    <row r="19" ht="15.75" customHeight="1" s="15">
      <c r="A19" s="18" t="inlineStr">
        <is>
          <t>EMERGENCY FUND PROGRESS</t>
        </is>
      </c>
    </row>
    <row r="20" ht="15.75" customHeight="1" s="15">
      <c r="A20" s="19" t="inlineStr">
        <is>
          <t>Current Emergency Fund Balance</t>
        </is>
      </c>
      <c r="B20" s="21" t="n">
        <v>0</v>
      </c>
    </row>
    <row r="21" ht="15.75" customHeight="1" s="15">
      <c r="A21" s="19" t="inlineStr">
        <is>
          <t>Monthly Contribution</t>
        </is>
      </c>
      <c r="B21" s="21" t="n">
        <v>0</v>
      </c>
    </row>
    <row r="22" ht="15.75" customHeight="1" s="15">
      <c r="A22" s="19" t="inlineStr">
        <is>
          <t>Months to 3-Month Target</t>
        </is>
      </c>
      <c r="B22" s="22">
        <f>IF(B20=0,0,MAX(0,(B15-B19)/B20))</f>
        <v/>
      </c>
    </row>
    <row r="23">
      <c r="A23" s="19" t="inlineStr">
        <is>
          <t>Months to 6-Month Target</t>
        </is>
      </c>
      <c r="B23" s="22">
        <f>IF(B20=0,0,MAX(0,(B16-B19)/B20))</f>
        <v/>
      </c>
    </row>
  </sheetData>
  <mergeCells count="4">
    <mergeCell ref="A1:C1"/>
    <mergeCell ref="A18:C18"/>
    <mergeCell ref="A2:C2"/>
    <mergeCell ref="A12:C1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2026-04-13T07:00:47Z</dcterms:created>
  <dcterms:modified xmlns:dcterms="http://purl.org/dc/terms/" xmlns:xsi="http://www.w3.org/2001/XMLSchema-instance" xsi:type="dcterms:W3CDTF">2026-04-14T04:21:02Z</dcterms:modified>
  <cp:revision>0</cp:revision>
</cp:coreProperties>
</file>