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condary Conditions Database" sheetId="1" state="visible" r:id="rId1"/>
    <sheet xmlns:r="http://schemas.openxmlformats.org/officeDocument/2006/relationships" name="Combined Rating Calculato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FFFFFF"/>
      <sz val="9"/>
    </font>
    <font>
      <name val="Arial"/>
      <sz val="9"/>
    </font>
    <font>
      <name val="Arial"/>
      <b val="1"/>
      <color rgb="00FFFFFF"/>
      <sz val="10"/>
    </font>
    <font>
      <name val="Arial"/>
      <b val="1"/>
      <sz val="10"/>
    </font>
    <font>
      <name val="Arial"/>
      <b val="1"/>
      <color rgb="00E94560"/>
      <sz val="10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001A1A2E"/>
        <bgColor rgb="001A1A2E"/>
      </patternFill>
    </fill>
    <fill>
      <patternFill patternType="solid">
        <fgColor rgb="00F0F0F0"/>
        <bgColor rgb="00F0F0F0"/>
      </patternFill>
    </fill>
    <fill>
      <patternFill patternType="solid">
        <fgColor rgb="000F3460"/>
        <bgColor rgb="000F346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3" borderId="1" applyAlignment="1" pivotButton="0" quotePrefix="0" xfId="0">
      <alignment vertical="top" wrapText="1"/>
    </xf>
    <xf numFmtId="0" fontId="4" fillId="4" borderId="1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0" fontId="5" fillId="0" borderId="0" pivotButton="0" quotePrefix="0" xfId="0"/>
    <xf numFmtId="0" fontId="5" fillId="0" borderId="1" pivotButton="0" quotePrefix="0" xfId="0"/>
    <xf numFmtId="0" fontId="6" fillId="0" borderId="0" pivotButton="0" quotePrefix="0" xfId="0"/>
    <xf numFmtId="0" fontId="7" fillId="5" borderId="0" applyAlignment="1" pivotButton="0" quotePrefix="0" xfId="0">
      <alignment vertical="top" wrapText="1"/>
    </xf>
    <xf numFmtId="0" fontId="8" fillId="5" borderId="0" applyAlignment="1" pivotButton="0" quotePrefix="0" xfId="0">
      <alignment vertical="top" wrapText="1"/>
    </xf>
    <xf numFmtId="0" fontId="2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25" customWidth="1" min="1" max="1"/>
    <col width="10" customWidth="1" min="2" max="2"/>
    <col width="30" customWidth="1" min="3" max="3"/>
    <col width="25" customWidth="1" min="4" max="4"/>
    <col width="12" customWidth="1" min="5" max="5"/>
    <col width="15" customWidth="1" min="6" max="6"/>
    <col width="20" customWidth="1" min="7" max="7"/>
  </cols>
  <sheetData>
    <row r="1" ht="30" customHeight="1">
      <c r="A1" s="1" t="inlineStr">
        <is>
          <t>TBI Secondary Conditions Database</t>
        </is>
      </c>
    </row>
    <row r="2" ht="25" customHeight="1">
      <c r="A2" s="12" t="inlineStr">
        <is>
          <t>Enter your VA-rated condition name</t>
        </is>
      </c>
      <c r="B2" s="11" t="inlineStr"/>
      <c r="C2" s="11" t="inlineStr"/>
      <c r="D2" s="11" t="inlineStr"/>
      <c r="E2" s="11" t="inlineStr"/>
      <c r="F2" s="11" t="inlineStr"/>
      <c r="G2" s="11" t="inlineStr"/>
    </row>
    <row r="3" ht="25" customHeight="1">
      <c r="A3" s="13" t="inlineStr">
        <is>
          <t>Condition</t>
        </is>
      </c>
      <c r="B3" s="13" t="inlineStr">
        <is>
          <t>DC Code</t>
        </is>
      </c>
      <c r="C3" s="13" t="inlineStr">
        <is>
          <t>Mechanism of Causation</t>
        </is>
      </c>
      <c r="D3" s="13" t="inlineStr">
        <is>
          <t>Rating Criteria Summary</t>
        </is>
      </c>
      <c r="E3" s="13" t="inlineStr">
        <is>
          <t>Common Rating</t>
        </is>
      </c>
      <c r="F3" s="13" t="inlineStr">
        <is>
          <t>Status</t>
        </is>
      </c>
      <c r="G3" s="13" t="inlineStr">
        <is>
          <t>Notes</t>
        </is>
      </c>
    </row>
    <row r="4" ht="25" customHeight="1">
      <c r="A4" s="3" t="inlineStr">
        <is>
          <t>Migraine Headache Disorder</t>
        </is>
      </c>
      <c r="B4" s="3" t="inlineStr">
        <is>
          <t>8100</t>
        </is>
      </c>
      <c r="C4" s="3" t="inlineStr">
        <is>
          <t>Trigeminal nerve pathway disruption from blast</t>
        </is>
      </c>
      <c r="D4" s="3" t="inlineStr">
        <is>
          <t>Frequency and severity of migraines</t>
        </is>
      </c>
      <c r="E4" s="3" t="inlineStr">
        <is>
          <t>10-50%</t>
        </is>
      </c>
      <c r="F4" s="3" t="inlineStr">
        <is>
          <t>Not Filed</t>
        </is>
      </c>
      <c r="G4" s="3" t="inlineStr"/>
    </row>
    <row r="5" ht="25" customHeight="1">
      <c r="A5" s="4" t="inlineStr">
        <is>
          <t>PTSD</t>
        </is>
      </c>
      <c r="B5" s="4" t="inlineStr">
        <is>
          <t>9411</t>
        </is>
      </c>
      <c r="C5" s="4" t="inlineStr">
        <is>
          <t>Same blast event caused trauma exposure</t>
        </is>
      </c>
      <c r="D5" s="4" t="inlineStr">
        <is>
          <t>Per VA PTSD rating criteria</t>
        </is>
      </c>
      <c r="E5" s="4" t="inlineStr">
        <is>
          <t>10-100%</t>
        </is>
      </c>
      <c r="F5" s="4" t="inlineStr">
        <is>
          <t>Not Filed</t>
        </is>
      </c>
      <c r="G5" s="4" t="inlineStr"/>
    </row>
    <row r="6" ht="25" customHeight="1">
      <c r="A6" s="3" t="inlineStr">
        <is>
          <t>Major Depressive Disorder</t>
        </is>
      </c>
      <c r="B6" s="3" t="inlineStr">
        <is>
          <t>9434</t>
        </is>
      </c>
      <c r="C6" s="3" t="inlineStr">
        <is>
          <t>Neuroinflammation + psychological impact</t>
        </is>
      </c>
      <c r="D6" s="3" t="inlineStr">
        <is>
          <t>Severity of depressive symptoms</t>
        </is>
      </c>
      <c r="E6" s="3" t="inlineStr">
        <is>
          <t>10-70%</t>
        </is>
      </c>
      <c r="F6" s="3" t="inlineStr">
        <is>
          <t>Not Filed</t>
        </is>
      </c>
      <c r="G6" s="3" t="inlineStr"/>
    </row>
    <row r="7" ht="25" customHeight="1">
      <c r="A7" s="4" t="inlineStr">
        <is>
          <t>Insomnia/Sleep Disorder</t>
        </is>
      </c>
      <c r="B7" s="4" t="inlineStr">
        <is>
          <t>6847</t>
        </is>
      </c>
      <c r="C7" s="4" t="inlineStr">
        <is>
          <t>Damaged sleep-wake cycle regulation</t>
        </is>
      </c>
      <c r="D7" s="4" t="inlineStr">
        <is>
          <t>Sleep maintenance/initiation failure</t>
        </is>
      </c>
      <c r="E7" s="4" t="inlineStr">
        <is>
          <t>10-50%</t>
        </is>
      </c>
      <c r="F7" s="4" t="inlineStr">
        <is>
          <t>Not Filed</t>
        </is>
      </c>
      <c r="G7" s="4" t="inlineStr"/>
    </row>
    <row r="8" ht="25" customHeight="1">
      <c r="A8" s="3" t="inlineStr">
        <is>
          <t>Hearing Loss (Bilateral)</t>
        </is>
      </c>
      <c r="B8" s="3" t="inlineStr">
        <is>
          <t>6100</t>
        </is>
      </c>
      <c r="C8" s="3" t="inlineStr">
        <is>
          <t>Blast sensorineural damage</t>
        </is>
      </c>
      <c r="D8" s="3" t="inlineStr">
        <is>
          <t>Measured audiometric loss</t>
        </is>
      </c>
      <c r="E8" s="3" t="inlineStr">
        <is>
          <t>10-100%</t>
        </is>
      </c>
      <c r="F8" s="3" t="inlineStr">
        <is>
          <t>Not Filed</t>
        </is>
      </c>
      <c r="G8" s="3" t="inlineStr"/>
    </row>
    <row r="9" ht="25" customHeight="1">
      <c r="A9" s="4" t="inlineStr">
        <is>
          <t>Tinnitus</t>
        </is>
      </c>
      <c r="B9" s="4" t="inlineStr">
        <is>
          <t>6260</t>
        </is>
      </c>
      <c r="C9" s="4" t="inlineStr">
        <is>
          <t>Inner ear blast damage</t>
        </is>
      </c>
      <c r="D9" s="4" t="inlineStr">
        <is>
          <t>Severity and interference</t>
        </is>
      </c>
      <c r="E9" s="4" t="inlineStr">
        <is>
          <t>10-20%</t>
        </is>
      </c>
      <c r="F9" s="4" t="inlineStr">
        <is>
          <t>Not Filed</t>
        </is>
      </c>
      <c r="G9" s="4" t="inlineStr"/>
    </row>
    <row r="10" ht="25" customHeight="1">
      <c r="A10" s="3" t="inlineStr">
        <is>
          <t>Vestibular Disorder</t>
        </is>
      </c>
      <c r="B10" s="3" t="inlineStr">
        <is>
          <t>6204</t>
        </is>
      </c>
      <c r="C10" s="3" t="inlineStr">
        <is>
          <t>Vestibular system blast damage</t>
        </is>
      </c>
      <c r="D10" s="3" t="inlineStr">
        <is>
          <t>Vertigo frequency/severity</t>
        </is>
      </c>
      <c r="E10" s="3" t="inlineStr">
        <is>
          <t>10-50%</t>
        </is>
      </c>
      <c r="F10" s="3" t="inlineStr">
        <is>
          <t>Not Filed</t>
        </is>
      </c>
      <c r="G10" s="3" t="inlineStr"/>
    </row>
    <row r="11" ht="25" customHeight="1">
      <c r="A11" s="4" t="inlineStr">
        <is>
          <t>Hypopituitarism</t>
        </is>
      </c>
      <c r="B11" s="4" t="inlineStr">
        <is>
          <t>7909</t>
        </is>
      </c>
      <c r="C11" s="4" t="inlineStr">
        <is>
          <t>Pituitary gland blast damage</t>
        </is>
      </c>
      <c r="D11" s="4" t="inlineStr">
        <is>
          <t>Hormone deficiency severity</t>
        </is>
      </c>
      <c r="E11" s="4" t="inlineStr">
        <is>
          <t>30-100%</t>
        </is>
      </c>
      <c r="F11" s="4" t="inlineStr">
        <is>
          <t>Not Filed</t>
        </is>
      </c>
      <c r="G11" s="4" t="inlineStr"/>
    </row>
    <row r="12" ht="25" customHeight="1">
      <c r="A12" s="3" t="inlineStr">
        <is>
          <t>Chronic Pain Syndrome</t>
        </is>
      </c>
      <c r="B12" s="3" t="inlineStr">
        <is>
          <t>varies</t>
        </is>
      </c>
      <c r="C12" s="3" t="inlineStr">
        <is>
          <t>Central sensitization from TBI</t>
        </is>
      </c>
      <c r="D12" s="3" t="inlineStr">
        <is>
          <t>Pain severity and functional loss</t>
        </is>
      </c>
      <c r="E12" s="3" t="inlineStr">
        <is>
          <t>10-70%</t>
        </is>
      </c>
      <c r="F12" s="3" t="inlineStr">
        <is>
          <t>Not Filed</t>
        </is>
      </c>
      <c r="G12" s="3" t="inlineStr"/>
    </row>
    <row r="13" ht="25" customHeight="1">
      <c r="A13" s="4" t="inlineStr">
        <is>
          <t>Sleep Apnea</t>
        </is>
      </c>
      <c r="B13" s="4" t="inlineStr">
        <is>
          <t>6847</t>
        </is>
      </c>
      <c r="C13" s="4" t="inlineStr">
        <is>
          <t>Neurological sleep regulation disruption</t>
        </is>
      </c>
      <c r="D13" s="4" t="inlineStr">
        <is>
          <t>AHI index and oxygen saturation</t>
        </is>
      </c>
      <c r="E13" s="4" t="inlineStr">
        <is>
          <t>10-100%</t>
        </is>
      </c>
      <c r="F13" s="4" t="inlineStr">
        <is>
          <t>Not Filed</t>
        </is>
      </c>
      <c r="G13" s="4" t="inlineStr"/>
    </row>
    <row r="14" ht="25" customHeight="1">
      <c r="A14" s="3" t="inlineStr">
        <is>
          <t>Seizure Disorder</t>
        </is>
      </c>
      <c r="B14" s="3" t="inlineStr">
        <is>
          <t>8910</t>
        </is>
      </c>
      <c r="C14" s="3" t="inlineStr">
        <is>
          <t>Post-traumatic epilepsy risk</t>
        </is>
      </c>
      <c r="D14" s="3" t="inlineStr">
        <is>
          <t>Frequency and type of seizures</t>
        </is>
      </c>
      <c r="E14" s="3" t="inlineStr">
        <is>
          <t>20-100%</t>
        </is>
      </c>
      <c r="F14" s="3" t="inlineStr">
        <is>
          <t>Not Filed</t>
        </is>
      </c>
      <c r="G14" s="3" t="inlineStr"/>
    </row>
    <row r="15">
      <c r="A15" s="4" t="inlineStr">
        <is>
          <t>Substance Use Disorder</t>
        </is>
      </c>
      <c r="B15" s="4" t="inlineStr">
        <is>
          <t>9411 variant</t>
        </is>
      </c>
      <c r="C15" s="4" t="inlineStr">
        <is>
          <t>Secondary to TBI/PTSD self-medication</t>
        </is>
      </c>
      <c r="D15" s="4" t="inlineStr">
        <is>
          <t>Per psychiatric rating guidelines</t>
        </is>
      </c>
      <c r="E15" s="4" t="inlineStr">
        <is>
          <t>20-100%</t>
        </is>
      </c>
      <c r="F15" s="4" t="inlineStr">
        <is>
          <t>Not Filed</t>
        </is>
      </c>
      <c r="G15" s="4" t="inlineStr"/>
    </row>
  </sheetData>
  <mergeCells count="1">
    <mergeCell ref="A1:G1"/>
  </mergeCells>
  <dataValidations count="1">
    <dataValidation sqref="F3 F4 F5 F6 F7 F8 F9 F10 F11 F12 F13 F14" showDropDown="0" showInputMessage="0" showErrorMessage="0" allowBlank="1" type="list">
      <formula1>"Not Filed,Filing,Approved,Denied"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2" customWidth="1" min="3" max="3"/>
  </cols>
  <sheetData>
    <row r="1" ht="30" customHeight="1">
      <c r="A1" s="1" t="inlineStr">
        <is>
          <t>VA Combined Rating Calculator</t>
        </is>
      </c>
    </row>
    <row r="2">
      <c r="A2" s="12" t="inlineStr">
        <is>
          <t>Auto-calculated — do not edit</t>
        </is>
      </c>
      <c r="B2" s="11" t="inlineStr"/>
      <c r="C2" s="11" t="inlineStr"/>
    </row>
    <row r="3"/>
    <row r="4">
      <c r="A4" s="5" t="inlineStr">
        <is>
          <t>Condition</t>
        </is>
      </c>
      <c r="B4" s="5" t="inlineStr">
        <is>
          <t>Individual Rating %</t>
        </is>
      </c>
      <c r="C4" s="5" t="inlineStr">
        <is>
          <t>Status</t>
        </is>
      </c>
    </row>
    <row r="5">
      <c r="A5" s="6" t="inlineStr">
        <is>
          <t>Condition 1</t>
        </is>
      </c>
      <c r="B5" s="7" t="n"/>
      <c r="C5" s="6" t="n"/>
    </row>
    <row r="6">
      <c r="A6" s="6" t="inlineStr">
        <is>
          <t>Condition 2</t>
        </is>
      </c>
      <c r="B6" s="7" t="n"/>
      <c r="C6" s="6" t="n"/>
    </row>
    <row r="7">
      <c r="A7" s="6" t="inlineStr">
        <is>
          <t>Condition 3</t>
        </is>
      </c>
      <c r="B7" s="7" t="n"/>
      <c r="C7" s="6" t="n"/>
    </row>
    <row r="8">
      <c r="A8" s="6" t="inlineStr">
        <is>
          <t>Condition 4</t>
        </is>
      </c>
      <c r="B8" s="7" t="n"/>
      <c r="C8" s="6" t="n"/>
    </row>
    <row r="9">
      <c r="A9" s="6" t="inlineStr">
        <is>
          <t>Condition 5</t>
        </is>
      </c>
      <c r="B9" s="7" t="n"/>
      <c r="C9" s="6" t="n"/>
    </row>
    <row r="10">
      <c r="A10" s="6" t="inlineStr">
        <is>
          <t>Condition 6</t>
        </is>
      </c>
      <c r="B10" s="7" t="n"/>
      <c r="C10" s="6" t="n"/>
    </row>
    <row r="11">
      <c r="A11" s="6" t="inlineStr">
        <is>
          <t>Condition 7</t>
        </is>
      </c>
      <c r="B11" s="7" t="n"/>
      <c r="C11" s="6" t="n"/>
    </row>
    <row r="12">
      <c r="A12" s="6" t="inlineStr">
        <is>
          <t>Condition 8</t>
        </is>
      </c>
      <c r="B12" s="7" t="n"/>
      <c r="C12" s="6" t="n"/>
    </row>
    <row r="13">
      <c r="A13" s="6" t="inlineStr">
        <is>
          <t>Condition 9</t>
        </is>
      </c>
      <c r="B13" s="7" t="n"/>
      <c r="C13" s="6" t="n"/>
    </row>
    <row r="14">
      <c r="A14" s="6" t="inlineStr">
        <is>
          <t>Condition 10</t>
        </is>
      </c>
      <c r="B14" s="7" t="n"/>
      <c r="C14" s="6" t="n"/>
    </row>
    <row r="16">
      <c r="A16" s="8" t="inlineStr">
        <is>
          <t>Combined Rating Formula</t>
        </is>
      </c>
    </row>
    <row r="17">
      <c r="A17" s="9" t="inlineStr">
        <is>
          <t>Combined Rating (exact)</t>
        </is>
      </c>
      <c r="B17" s="9">
        <f>ROUND((1-PRODUCT(1-B4:B13/100))*100,1)</f>
        <v/>
      </c>
    </row>
    <row r="18">
      <c r="A18" s="9" t="inlineStr">
        <is>
          <t>Combined Rating (rounded)</t>
        </is>
      </c>
      <c r="B18" s="9">
        <f>ROUND(B16/10,0)*10</f>
        <v/>
      </c>
    </row>
    <row r="20">
      <c r="A20" s="10" t="inlineStr">
        <is>
          <t>Eligibility Check</t>
        </is>
      </c>
    </row>
    <row r="21">
      <c r="A21" s="6" t="inlineStr">
        <is>
          <t>TDIU Eligible?</t>
        </is>
      </c>
      <c r="B21" s="6">
        <f>IF(OR(COUNTIF(B4:B13,"&gt;=60")&gt;=1,AND(B17&gt;="70%",COUNTIF(B4:B13,"&gt;=40")&gt;=1)),"YES","NO")</f>
        <v/>
      </c>
    </row>
    <row r="22">
      <c r="A22" s="6" t="inlineStr">
        <is>
          <t>SMC-K Eligible?</t>
        </is>
      </c>
      <c r="B22" s="6">
        <f>IF(B17&gt;=60,"YES","NO")</f>
        <v/>
      </c>
    </row>
    <row r="23">
      <c r="A23" s="6" t="inlineStr">
        <is>
          <t>P&amp;T Candidate?</t>
        </is>
      </c>
      <c r="B23" s="6">
        <f>IF(B17&gt;=100,"YES","NO")</f>
        <v/>
      </c>
    </row>
  </sheetData>
  <mergeCells count="1">
    <mergeCell ref="A1:C1"/>
  </mergeCells>
  <dataValidations count="1">
    <dataValidation sqref="B4 B5 B6 B7 B8 B9 B10 B11 B12 B13" showDropDown="0" showInputMessage="0" showErrorMessage="0" allowBlank="1" type="list">
      <formula1>"0,10,20,30,40,50,60,70,80,90,100"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2026-04-13T05:42:01Z</dcterms:created>
  <dcterms:modified xmlns:dcterms="http://purl.org/dc/terms/" xmlns:xsi="http://www.w3.org/2001/XMLSchema-instance" xsi:type="dcterms:W3CDTF">2026-04-14T04:21:03Z</dcterms:modified>
</cp:coreProperties>
</file>