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umbar Spine" sheetId="1" state="visible" r:id="rId1"/>
    <sheet xmlns:r="http://schemas.openxmlformats.org/officeDocument/2006/relationships" name="Knee" sheetId="2" state="visible" r:id="rId2"/>
    <sheet xmlns:r="http://schemas.openxmlformats.org/officeDocument/2006/relationships" name="Shoulder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\%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E94560"/>
      <sz val="10"/>
    </font>
    <font>
      <name val="Arial"/>
      <charset val="1"/>
      <family val="0"/>
      <i val="1"/>
      <color rgb="FF666666"/>
      <sz val="9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2D6A4F"/>
        <bgColor rgb="FF666666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5" fillId="4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1" fillId="5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5" fillId="4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" fontId="7" fillId="0" borderId="0" applyAlignment="1" pivotButton="0" quotePrefix="0" xfId="0">
      <alignment horizontal="general" vertical="bottom"/>
    </xf>
    <xf numFmtId="0" fontId="12" fillId="5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2" min="1" max="1"/>
    <col width="16" customWidth="1" style="12" min="2" max="3"/>
  </cols>
  <sheetData>
    <row r="1" ht="15" customHeight="1" s="13">
      <c r="A1" s="14" t="inlineStr">
        <is>
          <t>LUMBAR SPINE ROM RATING CALCULATOR</t>
        </is>
      </c>
    </row>
    <row r="2">
      <c r="A2" s="24" t="inlineStr">
        <is>
          <t>Enter lumbar spine rom rating calculator</t>
        </is>
      </c>
      <c r="B2" s="15" t="inlineStr"/>
      <c r="C2" s="15" t="inlineStr"/>
    </row>
    <row r="3" ht="15" customHeight="1" s="13"/>
    <row r="4" ht="15" customHeight="1" s="13">
      <c r="A4" s="16" t="inlineStr">
        <is>
          <t>INPUT MEASUREMENTS (degrees)</t>
        </is>
      </c>
    </row>
    <row r="5" ht="15" customHeight="1" s="13">
      <c r="A5" s="17" t="inlineStr">
        <is>
          <t>Forward Flexion (normal=90)</t>
        </is>
      </c>
      <c r="B5" s="18" t="n"/>
    </row>
    <row r="6" ht="15" customHeight="1" s="13">
      <c r="A6" s="17" t="inlineStr">
        <is>
          <t>Extension (normal=30)</t>
        </is>
      </c>
      <c r="B6" s="18" t="n"/>
    </row>
    <row r="7" ht="15" customHeight="1" s="13">
      <c r="A7" s="17" t="inlineStr">
        <is>
          <t>Left Lateral Flexion (normal=30)</t>
        </is>
      </c>
      <c r="B7" s="18" t="n"/>
    </row>
    <row r="8" ht="15" customHeight="1" s="13">
      <c r="A8" s="17" t="inlineStr">
        <is>
          <t>Right Lateral Flexion (normal=30)</t>
        </is>
      </c>
      <c r="B8" s="18" t="n"/>
    </row>
    <row r="9" ht="15" customHeight="1" s="13">
      <c r="A9" s="17" t="inlineStr">
        <is>
          <t>Left Rotation (normal=30)</t>
        </is>
      </c>
      <c r="B9" s="18" t="n"/>
    </row>
    <row r="10" ht="15" customHeight="1" s="13">
      <c r="A10" s="17" t="inlineStr">
        <is>
          <t>Right Rotation (normal=30)</t>
        </is>
      </c>
      <c r="B10" s="18" t="n"/>
    </row>
    <row r="11" ht="15" customHeight="1" s="13">
      <c r="A11" s="17" t="inlineStr">
        <is>
          <t>Painful Motion Onset - Flexion (degree)</t>
        </is>
      </c>
    </row>
    <row r="12" ht="15" customHeight="1" s="13">
      <c r="A12" s="16" t="inlineStr">
        <is>
          <t>CLINICAL FINDINGS</t>
        </is>
      </c>
    </row>
    <row r="13" ht="15" customHeight="1" s="13">
      <c r="A13" s="17" t="inlineStr">
        <is>
          <t>Muscle Spasm Present</t>
        </is>
      </c>
    </row>
    <row r="14" ht="15" customHeight="1" s="13">
      <c r="A14" s="17" t="inlineStr">
        <is>
          <t>Guarding Present</t>
        </is>
      </c>
    </row>
    <row r="15" ht="15" customHeight="1" s="13">
      <c r="A15" s="17" t="inlineStr">
        <is>
          <t>Abnormal Gait</t>
        </is>
      </c>
    </row>
    <row r="16" ht="15" customHeight="1" s="13">
      <c r="A16" s="17" t="inlineStr">
        <is>
          <t>Abnormal Spinal Contour</t>
        </is>
      </c>
    </row>
    <row r="17">
      <c r="A17" s="17" t="inlineStr">
        <is>
          <t>IVDS Incapacitating Episodes (past 12 months)</t>
        </is>
      </c>
    </row>
    <row r="18" ht="15" customHeight="1" s="13"/>
    <row r="19" ht="15" customHeight="1" s="13">
      <c r="A19" s="16" t="inlineStr">
        <is>
          <t>RATING DETERMINATION</t>
        </is>
      </c>
    </row>
    <row r="20" ht="15" customHeight="1" s="13">
      <c r="A20" s="12" t="inlineStr">
        <is>
          <t>Combined ROM (sum of all 6 measurements)</t>
        </is>
      </c>
      <c r="B20" s="19">
        <f>SUM(B4:B9)</f>
        <v/>
      </c>
    </row>
    <row r="21" ht="15" customHeight="1" s="13">
      <c r="A21" s="12" t="inlineStr">
        <is>
          <t>Forward Flexion Rating</t>
        </is>
      </c>
      <c r="B21" s="20">
        <f>IF(B4&gt;60,"10%",IF(AND(B4&gt;=30,B4&lt;=60),"20%",IF(B4&lt;30,"40%","-")))</f>
        <v/>
      </c>
    </row>
    <row r="22" ht="15" customHeight="1" s="13">
      <c r="A22" s="12" t="inlineStr">
        <is>
          <t>Combined ROM Rating</t>
        </is>
      </c>
      <c r="B22" s="20">
        <f>IF(B19&gt;120,"10%","20%")</f>
        <v/>
      </c>
    </row>
    <row r="23" ht="15" customHeight="1" s="13">
      <c r="A23" s="12" t="inlineStr">
        <is>
          <t>Spasm/Guarding Rating Adjustment</t>
        </is>
      </c>
      <c r="B23" s="20">
        <f>IF(OR(B12="Yes",B13="Yes"),"10%","-")</f>
        <v/>
      </c>
    </row>
    <row r="24" ht="15" customHeight="1" s="13">
      <c r="A24" s="12" t="inlineStr">
        <is>
          <t>IVDS Rating</t>
        </is>
      </c>
      <c r="B24" s="20">
        <f>IF(B16="1-2 weeks","10%",IF(B16="2-4 weeks","20%",IF(B16="4-6 weeks","40%",IF(B16="6+ weeks","60%","-"))))</f>
        <v/>
      </c>
    </row>
    <row r="25">
      <c r="A25" s="12" t="inlineStr">
        <is>
          <t>HIGHEST APPLICABLE RATING</t>
        </is>
      </c>
      <c r="B25" s="21">
        <f>IF(MAX(IFERROR(VALUE(SUBSTITUTE(B20,"%","")),0),IFERROR(VALUE(SUBSTITUTE(B21,"%","")),0),IFERROR(VALUE(SUBSTITUTE(B22,"%","")),0),IFERROR(VALUE(SUBSTITUTE(B23,"%","")),0))=0,"0%",MAX(IFERROR(VALUE(SUBSTITUTE(B20,"%","")),0),IFERROR(VALUE(SUBSTITUTE(B21,"%","")),0),IFERROR(VALUE(SUBSTITUTE(B22,"%","")),0),IFERROR(VALUE(SUBSTITUTE(B23,"%","")),0))&amp;"%")</f>
        <v/>
      </c>
    </row>
    <row r="26" ht="15" customHeight="1" s="13"/>
    <row r="27" ht="15" customHeight="1" s="13">
      <c r="A27" s="22" t="inlineStr">
        <is>
          <t>DeLuca Factors Note:</t>
        </is>
      </c>
    </row>
    <row r="28">
      <c r="A28" s="22" t="inlineStr">
        <is>
          <t>If painful motion begins at X°, effective ROM for rating purposes may be X°</t>
        </is>
      </c>
    </row>
  </sheetData>
  <mergeCells count="5">
    <mergeCell ref="A11:C11"/>
    <mergeCell ref="A1:C1"/>
    <mergeCell ref="A18:C18"/>
    <mergeCell ref="A27:C27"/>
    <mergeCell ref="A3:C3"/>
  </mergeCells>
  <dataValidations count="5">
    <dataValidation sqref="B12" showDropDown="0" showInputMessage="0" showErrorMessage="0" allowBlank="1" type="list" errorStyle="stop" operator="between">
      <formula1>"Yes,No"</formula1>
      <formula2>0</formula2>
    </dataValidation>
    <dataValidation sqref="B13" showDropDown="0" showInputMessage="0" showErrorMessage="0" allowBlank="1" type="list" errorStyle="stop" operator="between">
      <formula1>"Yes,No"</formula1>
      <formula2>0</formula2>
    </dataValidation>
    <dataValidation sqref="B14" showDropDown="0" showInputMessage="0" showErrorMessage="0" allowBlank="1" type="list" errorStyle="stop" operator="between">
      <formula1>"Yes,No"</formula1>
      <formula2>0</formula2>
    </dataValidation>
    <dataValidation sqref="B15" showDropDown="0" showInputMessage="0" showErrorMessage="0" allowBlank="1" type="list" errorStyle="stop" operator="between">
      <formula1>"Yes,No"</formula1>
      <formula2>0</formula2>
    </dataValidation>
    <dataValidation sqref="B16" showDropDown="0" showInputMessage="0" showErrorMessage="0" allowBlank="1" type="list" errorStyle="stop" operator="between">
      <formula1>"0,1-2 weeks,2-4 weeks,4-6 weeks,6+ weeks"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2" min="1" max="1"/>
    <col width="16" customWidth="1" style="12" min="2" max="2"/>
  </cols>
  <sheetData>
    <row r="1" ht="15" customHeight="1" s="13">
      <c r="A1" s="14" t="inlineStr">
        <is>
          <t>KNEE ROM RATING CALCULATOR</t>
        </is>
      </c>
    </row>
    <row r="2">
      <c r="A2" s="24" t="inlineStr">
        <is>
          <t>Enter knee rom rating calculator</t>
        </is>
      </c>
      <c r="B2" s="15" t="inlineStr"/>
    </row>
    <row r="3" ht="15" customHeight="1" s="13"/>
    <row r="4" ht="15" customHeight="1" s="13">
      <c r="A4" s="16" t="inlineStr">
        <is>
          <t>INPUT MEASUREMENTS</t>
        </is>
      </c>
    </row>
    <row r="5" ht="15" customHeight="1" s="13">
      <c r="A5" s="17" t="inlineStr">
        <is>
          <t>Flexion (degrees, normal=140)</t>
        </is>
      </c>
      <c r="B5" s="23" t="n"/>
    </row>
    <row r="6" ht="15" customHeight="1" s="13">
      <c r="A6" s="17" t="inlineStr">
        <is>
          <t>Extension (degrees, normal=0)</t>
        </is>
      </c>
      <c r="B6" s="23" t="n"/>
    </row>
    <row r="7" ht="15" customHeight="1" s="13">
      <c r="A7" s="17" t="inlineStr">
        <is>
          <t>Painful Motion Onset - Flexion</t>
        </is>
      </c>
      <c r="B7" s="23" t="n"/>
    </row>
    <row r="8" ht="15" customHeight="1" s="13">
      <c r="A8" s="17" t="inlineStr">
        <is>
          <t>Painful Motion Onset - Extension</t>
        </is>
      </c>
    </row>
    <row r="9" ht="15" customHeight="1" s="13">
      <c r="A9" s="16" t="inlineStr">
        <is>
          <t>ADDITIONAL FINDINGS</t>
        </is>
      </c>
    </row>
    <row r="10" ht="15" customHeight="1" s="13">
      <c r="A10" s="12" t="inlineStr">
        <is>
          <t>Instability Level</t>
        </is>
      </c>
    </row>
    <row r="11">
      <c r="A11" s="12" t="inlineStr">
        <is>
          <t>Meniscal Condition</t>
        </is>
      </c>
    </row>
    <row r="12" ht="15" customHeight="1" s="13"/>
    <row r="13" ht="15" customHeight="1" s="13">
      <c r="A13" s="16" t="inlineStr">
        <is>
          <t>RATING DETERMINATION</t>
        </is>
      </c>
    </row>
    <row r="14" ht="15" customHeight="1" s="13">
      <c r="A14" s="12" t="inlineStr">
        <is>
          <t>Flexion Rating</t>
        </is>
      </c>
      <c r="B14" s="20">
        <f>IF(B4&gt;=60,"0%",IF(B4&gt;=45,"10%",IF(B4&gt;=30,"20%",IF(B4&gt;=15,"30%","-"))))</f>
        <v/>
      </c>
    </row>
    <row r="15" ht="15" customHeight="1" s="13">
      <c r="A15" s="12" t="inlineStr">
        <is>
          <t>Extension Rating</t>
        </is>
      </c>
      <c r="B15" s="20">
        <f>IF(B5&gt;=45,"50%",IF(B5&gt;=30,"40%",IF(B5&gt;=20,"30%",IF(B5&gt;=15,"20%",IF(B5&gt;=10,"10%",IF(B5&gt;=5,"0%","-"))))))</f>
        <v/>
      </c>
    </row>
    <row r="16" ht="15" customHeight="1" s="13">
      <c r="A16" s="12" t="inlineStr">
        <is>
          <t>Instability Rating</t>
        </is>
      </c>
      <c r="B16" s="20">
        <f>IF(B9="Slight","10%",IF(B9="Moderate","20%",IF(B9="Severe","30%","-")))</f>
        <v/>
      </c>
    </row>
    <row r="17">
      <c r="A17" s="12" t="inlineStr">
        <is>
          <t>Highest Applicable Rating</t>
        </is>
      </c>
      <c r="B17" s="21">
        <f>IF(MAX(IFERROR(VALUE(SUBSTITUTE(B13,"%","")),0),IFERROR(VALUE(SUBSTITUTE(B14,"%","")),0),IFERROR(VALUE(SUBSTITUTE(B15,"%","")),0))=0,"0%",MAX(IFERROR(VALUE(SUBSTITUTE(B13,"%","")),0),IFERROR(VALUE(SUBSTITUTE(B14,"%","")),0),IFERROR(VALUE(SUBSTITUTE(B15,"%","")),0))&amp;"%")</f>
        <v/>
      </c>
    </row>
    <row r="18" ht="15" customHeight="1" s="13"/>
    <row r="19">
      <c r="A19" s="22" t="inlineStr">
        <is>
          <t>NOTE: Separate ratings possible for flexion, extension, AND instability</t>
        </is>
      </c>
    </row>
  </sheetData>
  <mergeCells count="5">
    <mergeCell ref="A1:B1"/>
    <mergeCell ref="A18:B18"/>
    <mergeCell ref="A8:B8"/>
    <mergeCell ref="A3:B3"/>
    <mergeCell ref="A12:B12"/>
  </mergeCells>
  <dataValidations count="2">
    <dataValidation sqref="B9" showDropDown="0" showInputMessage="0" showErrorMessage="0" allowBlank="1" type="list" errorStyle="stop" operator="between">
      <formula1>"None,Slight,Moderate,Severe"</formula1>
      <formula2>0</formula2>
    </dataValidation>
    <dataValidation sqref="B10" showDropDown="0" showInputMessage="0" showErrorMessage="0" allowBlank="1" type="list" errorStyle="stop" operator="between">
      <formula1>"None,Symptomatic,Locking,Effusion"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5" customWidth="1" style="12" min="1" max="1"/>
    <col width="16" customWidth="1" style="12" min="2" max="2"/>
  </cols>
  <sheetData>
    <row r="1" ht="15" customHeight="1" s="13">
      <c r="A1" s="14" t="inlineStr">
        <is>
          <t>SHOULDER ROM RATING CALCULATOR</t>
        </is>
      </c>
    </row>
    <row r="2">
      <c r="A2" s="24" t="inlineStr">
        <is>
          <t>Enter shoulder rom rating calculator</t>
        </is>
      </c>
      <c r="B2" s="15" t="inlineStr"/>
    </row>
    <row r="3" ht="15" customHeight="1" s="13"/>
    <row r="4" ht="15" customHeight="1" s="13">
      <c r="A4" s="16" t="inlineStr">
        <is>
          <t>INPUT MEASUREMENTS</t>
        </is>
      </c>
    </row>
    <row r="5" ht="15" customHeight="1" s="13">
      <c r="A5" s="17" t="inlineStr">
        <is>
          <t>Arm Flexion (degrees, normal=180)</t>
        </is>
      </c>
      <c r="B5" s="23" t="n"/>
    </row>
    <row r="6" ht="15" customHeight="1" s="13">
      <c r="A6" s="17" t="inlineStr">
        <is>
          <t>Arm Abduction (degrees, normal=180)</t>
        </is>
      </c>
      <c r="B6" s="23" t="n"/>
    </row>
    <row r="7" ht="15" customHeight="1" s="13">
      <c r="A7" s="17" t="inlineStr">
        <is>
          <t>Internal Rotation (degrees, normal=90)</t>
        </is>
      </c>
      <c r="B7" s="23" t="n"/>
    </row>
    <row r="8" ht="15" customHeight="1" s="13">
      <c r="A8" s="17" t="inlineStr">
        <is>
          <t>External Rotation (degrees, normal=90)</t>
        </is>
      </c>
      <c r="B8" s="23" t="n"/>
    </row>
    <row r="9">
      <c r="A9" s="12" t="inlineStr">
        <is>
          <t>Is this the dominant arm?</t>
        </is>
      </c>
    </row>
    <row r="10" ht="15" customHeight="1" s="13"/>
    <row r="11" ht="15" customHeight="1" s="13">
      <c r="A11" s="16" t="inlineStr">
        <is>
          <t>RATING DETERMINATION</t>
        </is>
      </c>
    </row>
    <row r="12">
      <c r="A12" s="12" t="inlineStr">
        <is>
          <t>Rating (Arm above shoulder level [90°] = 20%, Midway [45-90°] = 30%, 25° from side = 40%)</t>
        </is>
      </c>
      <c r="B12" s="20">
        <f>IF(OR(B4&gt;=90,B5&gt;=90),"20%",IF(OR(AND(B4&gt;45,B4&lt;90),AND(B5&gt;45,B5&lt;90)),"30%","40%"))</f>
        <v/>
      </c>
    </row>
  </sheetData>
  <mergeCells count="3">
    <mergeCell ref="A3:B3"/>
    <mergeCell ref="A10:B10"/>
    <mergeCell ref="A1:B1"/>
  </mergeCells>
  <dataValidations count="1">
    <dataValidation sqref="B8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2026-04-13T04:35:28Z</dcterms:created>
  <dcterms:modified xmlns:dcterms="http://purl.org/dc/terms/" xmlns:xsi="http://www.w3.org/2001/XMLSchema-instance" xsi:type="dcterms:W3CDTF">2026-04-14T04:21:02Z</dcterms:modified>
  <cp:revision>0</cp:revision>
</cp:coreProperties>
</file>