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chedular Path Calculator" sheetId="1" state="visible" r:id="rId1"/>
    <sheet xmlns:r="http://schemas.openxmlformats.org/officeDocument/2006/relationships" name="TDIU Path Calculator" sheetId="2" state="visible" r:id="rId2"/>
    <sheet xmlns:r="http://schemas.openxmlformats.org/officeDocument/2006/relationships" name="2026 Rate Tabl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\%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4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00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0"/>
    </font>
    <font>
      <name val="Cambria"/>
      <charset val="1"/>
      <family val="0"/>
      <b val="1"/>
      <color rgb="FF000000"/>
      <sz val="11"/>
    </font>
    <font>
      <name val="Cambria"/>
      <charset val="1"/>
      <family val="0"/>
      <b val="1"/>
      <color rgb="FFFFFFFF"/>
      <sz val="10"/>
    </font>
    <font>
      <name val="Cambria"/>
      <charset val="1"/>
      <family val="0"/>
      <b val="1"/>
      <color rgb="FF0000FF"/>
      <sz val="11"/>
    </font>
    <font>
      <name val="Cambria"/>
      <charset val="1"/>
      <family val="0"/>
      <b val="1"/>
      <color rgb="FFFFFFFF"/>
      <sz val="12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E94560"/>
        <bgColor rgb="FF993366"/>
      </patternFill>
    </fill>
    <fill>
      <patternFill patternType="solid">
        <fgColor rgb="FF0F3460"/>
        <bgColor rgb="FF1A1A2E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9" fontId="0" fillId="0" borderId="1" applyAlignment="1" pivotButton="0" quotePrefix="0" xfId="0">
      <alignment horizontal="general" vertical="bottom"/>
    </xf>
    <xf numFmtId="9" fontId="6" fillId="0" borderId="1" applyAlignment="1" pivotButton="0" quotePrefix="0" xfId="0">
      <alignment horizontal="general" vertical="bottom"/>
    </xf>
    <xf numFmtId="0" fontId="5" fillId="5" borderId="1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10" fillId="4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12" fillId="2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13" fillId="6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5" fillId="4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9" fontId="0" fillId="0" borderId="1" applyAlignment="1" pivotButton="0" quotePrefix="0" xfId="0">
      <alignment horizontal="general" vertical="bottom"/>
    </xf>
    <xf numFmtId="9" fontId="6" fillId="0" borderId="1" applyAlignment="1" pivotButton="0" quotePrefix="0" xfId="0">
      <alignment horizontal="general" vertical="bottom"/>
    </xf>
    <xf numFmtId="0" fontId="5" fillId="5" borderId="1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10" fillId="4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12" fillId="2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14" fillId="6" borderId="0" applyAlignment="1" pivotButton="0" quotePrefix="0" xfId="0">
      <alignment vertical="top" wrapText="1"/>
    </xf>
    <xf numFmtId="0" fontId="15" fillId="7" borderId="0" pivotButton="0" quotePrefix="0" xfId="0"/>
    <xf numFmtId="0" fontId="5" fillId="7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3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20" min="1" max="1"/>
    <col width="12" customWidth="1" style="20" min="2" max="3"/>
    <col width="14" customWidth="1" style="20" min="4" max="4"/>
  </cols>
  <sheetData>
    <row r="1" ht="17.25" customHeight="1" s="21">
      <c r="A1" s="22" t="inlineStr">
        <is>
          <t>Path to 100% Calculator</t>
        </is>
      </c>
    </row>
    <row r="2">
      <c r="A2" s="41" t="inlineStr">
        <is>
          <t>Enter percentage (0-100)</t>
        </is>
      </c>
      <c r="B2" s="23" t="inlineStr"/>
      <c r="C2" s="23" t="inlineStr"/>
      <c r="D2" s="23" t="inlineStr"/>
    </row>
    <row r="3" ht="15" customHeight="1" s="21">
      <c r="A3" s="42" t="inlineStr">
        <is>
          <t>70</t>
        </is>
      </c>
    </row>
    <row r="4" ht="15" customHeight="1" s="21">
      <c r="A4" s="24" t="inlineStr">
        <is>
          <t>SECTION A: CURRENT CONDITIONS</t>
        </is>
      </c>
    </row>
    <row r="5" ht="15" customHeight="1" s="21">
      <c r="A5" s="25" t="inlineStr">
        <is>
          <t>Condition Name</t>
        </is>
      </c>
      <c r="B5" s="25" t="inlineStr">
        <is>
          <t>DC Code</t>
        </is>
      </c>
      <c r="C5" s="25" t="inlineStr">
        <is>
          <t>Rating %</t>
        </is>
      </c>
      <c r="D5" s="25" t="inlineStr">
        <is>
          <t>Notes</t>
        </is>
      </c>
    </row>
    <row r="6" ht="15" customHeight="1" s="21">
      <c r="A6" s="26" t="n"/>
      <c r="B6" s="26" t="n"/>
      <c r="C6" s="27" t="n"/>
      <c r="D6" s="26" t="n"/>
    </row>
    <row r="7" ht="15" customHeight="1" s="21">
      <c r="A7" s="26" t="n"/>
      <c r="B7" s="26" t="n"/>
      <c r="C7" s="27" t="n"/>
      <c r="D7" s="26" t="n"/>
    </row>
    <row r="8" ht="15" customHeight="1" s="21">
      <c r="A8" s="26" t="n"/>
      <c r="B8" s="26" t="n"/>
      <c r="C8" s="27" t="n"/>
      <c r="D8" s="26" t="n"/>
    </row>
    <row r="9" ht="15" customHeight="1" s="21">
      <c r="A9" s="26" t="n"/>
      <c r="B9" s="26" t="n"/>
      <c r="C9" s="27" t="n"/>
      <c r="D9" s="26" t="n"/>
    </row>
    <row r="10" ht="15" customHeight="1" s="21">
      <c r="A10" s="26" t="n"/>
      <c r="B10" s="26" t="n"/>
      <c r="C10" s="27" t="n"/>
      <c r="D10" s="26" t="n"/>
    </row>
    <row r="11" ht="15" customHeight="1" s="21">
      <c r="A11" s="26" t="n"/>
      <c r="B11" s="26" t="n"/>
      <c r="C11" s="27" t="n"/>
      <c r="D11" s="26" t="n"/>
    </row>
    <row r="12" ht="15" customHeight="1" s="21">
      <c r="A12" s="26" t="n"/>
      <c r="B12" s="26" t="n"/>
      <c r="C12" s="27" t="n"/>
      <c r="D12" s="26" t="n"/>
    </row>
    <row r="13" ht="15" customHeight="1" s="21">
      <c r="A13" s="26" t="n"/>
      <c r="B13" s="26" t="n"/>
      <c r="C13" s="27" t="n"/>
      <c r="D13" s="26" t="n"/>
    </row>
    <row r="14" ht="15" customHeight="1" s="21">
      <c r="A14" s="26" t="n"/>
      <c r="B14" s="26" t="n"/>
      <c r="C14" s="27" t="n"/>
      <c r="D14" s="26" t="n"/>
    </row>
    <row r="15">
      <c r="A15" s="26" t="n"/>
      <c r="B15" s="26" t="n"/>
      <c r="C15" s="27" t="n"/>
      <c r="D15" s="26" t="n"/>
    </row>
    <row r="16" ht="15" customHeight="1" s="21"/>
    <row r="17" ht="15" customHeight="1" s="21">
      <c r="A17" s="24" t="inlineStr">
        <is>
          <t>SECTION B: PROPOSED NEW/INCREASE CONDITIONS</t>
        </is>
      </c>
    </row>
    <row r="18" ht="15" customHeight="1" s="21">
      <c r="A18" s="25" t="inlineStr">
        <is>
          <t>Condition Name</t>
        </is>
      </c>
      <c r="B18" s="25" t="inlineStr">
        <is>
          <t>DC Code</t>
        </is>
      </c>
      <c r="C18" s="25" t="inlineStr">
        <is>
          <t>Expected Rating %</t>
        </is>
      </c>
      <c r="D18" s="25" t="inlineStr">
        <is>
          <t>Notes</t>
        </is>
      </c>
    </row>
    <row r="19" ht="15" customHeight="1" s="21">
      <c r="A19" s="26" t="n"/>
      <c r="B19" s="26" t="n"/>
      <c r="C19" s="27" t="n"/>
      <c r="D19" s="26" t="n"/>
    </row>
    <row r="20" ht="15" customHeight="1" s="21">
      <c r="A20" s="26" t="n"/>
      <c r="B20" s="26" t="n"/>
      <c r="C20" s="27" t="n"/>
      <c r="D20" s="26" t="n"/>
    </row>
    <row r="21" ht="15" customHeight="1" s="21">
      <c r="A21" s="26" t="n"/>
      <c r="B21" s="26" t="n"/>
      <c r="C21" s="27" t="n"/>
      <c r="D21" s="26" t="n"/>
    </row>
    <row r="22" ht="15" customHeight="1" s="21">
      <c r="A22" s="26" t="n"/>
      <c r="B22" s="26" t="n"/>
      <c r="C22" s="27" t="n"/>
      <c r="D22" s="26" t="n"/>
    </row>
    <row r="23">
      <c r="A23" s="26" t="n"/>
      <c r="B23" s="26" t="n"/>
      <c r="C23" s="27" t="n"/>
      <c r="D23" s="26" t="n"/>
    </row>
    <row r="24" ht="15" customHeight="1" s="21"/>
    <row r="25" ht="15" customHeight="1" s="21">
      <c r="A25" s="24" t="inlineStr">
        <is>
          <t>SECTION C: RESULTS &amp; IMPACT ANALYSIS</t>
        </is>
      </c>
    </row>
    <row r="26" ht="15" customHeight="1" s="21">
      <c r="A26" s="20" t="inlineStr">
        <is>
          <t>Current Combined Rating</t>
        </is>
      </c>
      <c r="B26" s="28">
        <f>ROUND(100*(1-(1-C5)*(1-C6)*(1-C7)*(1-C8)*(1-C9)*(1-C10)*(1-C11)*(1-C12)*(1-C13)*(1-C14)),-1)</f>
        <v/>
      </c>
    </row>
    <row r="27" ht="15" customHeight="1" s="21">
      <c r="A27" s="20" t="inlineStr">
        <is>
          <t>Projected Combined Rating</t>
        </is>
      </c>
      <c r="B27" s="28">
        <f>ROUND(100*(1-(1-C5)*(1-C6)*(1-C7)*(1-C8)*(1-C9)*(1-C10)*(1-C11)*(1-C12)*(1-C13)*(1-C14)*(1-C18)*(1-C19)*(1-C20)*(1-C21)*(1-C22)*(1-C23)),-1)</f>
        <v/>
      </c>
    </row>
    <row r="28" ht="15" customHeight="1" s="21">
      <c r="A28" s="20" t="inlineStr">
        <is>
          <t>Increase (percentage points)</t>
        </is>
      </c>
      <c r="B28" s="28">
        <f>B26-B25</f>
        <v/>
      </c>
    </row>
    <row r="29">
      <c r="A29" s="20" t="inlineStr">
        <is>
          <t>Schedular 100% Achieved?</t>
        </is>
      </c>
      <c r="B29" s="29">
        <f>IF(B26&gt;=0.95,"YES — rounds to 100%","NO — consider TDIU")</f>
        <v/>
      </c>
    </row>
    <row r="30" ht="15" customHeight="1" s="21"/>
    <row r="31" ht="15" customHeight="1" s="21">
      <c r="A31" s="20" t="inlineStr">
        <is>
          <t>Current Monthly Pay</t>
        </is>
      </c>
      <c r="B31" s="30" t="n">
        <v>3938.58</v>
      </c>
    </row>
    <row r="32" ht="15" customHeight="1" s="21">
      <c r="A32" s="20" t="inlineStr">
        <is>
          <t>Projected Monthly Pay</t>
        </is>
      </c>
      <c r="B32" s="31">
        <f>3938.58</f>
        <v/>
      </c>
    </row>
    <row r="33" ht="15" customHeight="1" s="21">
      <c r="A33" s="20" t="inlineStr">
        <is>
          <t>Monthly Increase</t>
        </is>
      </c>
      <c r="B33" s="31">
        <f>B31-B30</f>
        <v/>
      </c>
    </row>
    <row r="34">
      <c r="A34" s="20" t="inlineStr">
        <is>
          <t>Annual Increase</t>
        </is>
      </c>
      <c r="B34" s="31">
        <f>B32*12</f>
        <v/>
      </c>
    </row>
  </sheetData>
  <mergeCells count="4">
    <mergeCell ref="A1:D1"/>
    <mergeCell ref="A3:D3"/>
    <mergeCell ref="A24:D24"/>
    <mergeCell ref="A16:D1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4" customWidth="1" style="20" min="1" max="1"/>
    <col width="14" customWidth="1" style="20" min="2" max="2"/>
    <col width="18" customWidth="1" style="20" min="3" max="3"/>
  </cols>
  <sheetData>
    <row r="1" ht="17.25" customHeight="1" s="21">
      <c r="A1" s="22" t="inlineStr">
        <is>
          <t>TDIU Path Calculator</t>
        </is>
      </c>
    </row>
    <row r="2">
      <c r="A2" s="41" t="inlineStr">
        <is>
          <t>Enter Yes/No for TDIU status</t>
        </is>
      </c>
      <c r="B2" s="23" t="inlineStr"/>
      <c r="C2" s="23" t="inlineStr"/>
    </row>
    <row r="3" ht="15" customHeight="1" s="21"/>
    <row r="4" ht="15" customHeight="1" s="21">
      <c r="A4" s="24" t="inlineStr">
        <is>
          <t>INPUT SECTION</t>
        </is>
      </c>
    </row>
    <row r="5" ht="15" customHeight="1" s="21">
      <c r="A5" s="25" t="inlineStr">
        <is>
          <t>Condition Name</t>
        </is>
      </c>
      <c r="B5" s="25" t="inlineStr">
        <is>
          <t>Rating %</t>
        </is>
      </c>
      <c r="C5" s="25" t="inlineStr">
        <is>
          <t>Status</t>
        </is>
      </c>
    </row>
    <row r="6" ht="15" customHeight="1" s="21">
      <c r="A6" s="26" t="n"/>
      <c r="B6" s="27" t="n"/>
      <c r="C6" s="26" t="n"/>
    </row>
    <row r="7" ht="15" customHeight="1" s="21">
      <c r="A7" s="26" t="n"/>
      <c r="B7" s="27" t="n"/>
      <c r="C7" s="26" t="n"/>
    </row>
    <row r="8" ht="15" customHeight="1" s="21">
      <c r="A8" s="26" t="n"/>
      <c r="B8" s="27" t="n"/>
      <c r="C8" s="26" t="n"/>
    </row>
    <row r="9" ht="15" customHeight="1" s="21">
      <c r="A9" s="26" t="n"/>
      <c r="B9" s="27" t="n"/>
      <c r="C9" s="26" t="n"/>
    </row>
    <row r="10">
      <c r="A10" s="26" t="n"/>
      <c r="B10" s="27" t="n"/>
      <c r="C10" s="26" t="n"/>
    </row>
    <row r="11" ht="15" customHeight="1" s="21"/>
    <row r="12" ht="15" customHeight="1" s="21">
      <c r="A12" s="20" t="inlineStr">
        <is>
          <t>Highest Single Rating</t>
        </is>
      </c>
      <c r="B12" s="28">
        <f>MAX(B5:B9)</f>
        <v/>
      </c>
    </row>
    <row r="13">
      <c r="A13" s="20" t="inlineStr">
        <is>
          <t>Combined Rating</t>
        </is>
      </c>
      <c r="B13" s="28">
        <f>ROUND(100*(1-(1-B5)*(1-B6)*(1-B7)*(1-B8)*(1-B9)),-1)</f>
        <v/>
      </c>
    </row>
    <row r="14" ht="15" customHeight="1" s="21"/>
    <row r="15" ht="15" customHeight="1" s="21">
      <c r="A15" s="24" t="inlineStr">
        <is>
          <t>TDIU ELIGIBILITY CHECK</t>
        </is>
      </c>
    </row>
    <row r="16" ht="15" customHeight="1" s="21">
      <c r="A16" s="32" t="inlineStr">
        <is>
          <t>Schedular TDIU (38 CFR 4.16(a))</t>
        </is>
      </c>
    </row>
    <row r="17" ht="15" customHeight="1" s="21">
      <c r="A17" s="20" t="inlineStr">
        <is>
          <t>Path 1: Single condition &gt;= 60%?</t>
        </is>
      </c>
      <c r="B17" s="33">
        <f>IF(B11&gt;=0.6,"YES","NO")</f>
        <v/>
      </c>
    </row>
    <row r="18" ht="15" customHeight="1" s="21">
      <c r="A18" s="20" t="inlineStr">
        <is>
          <t>Path 2: Combined &gt;= 70% + one &gt;= 40%?</t>
        </is>
      </c>
      <c r="B18" s="33">
        <f>IF(AND(B12&gt;=0.7,B11&gt;=0.4),"YES","NO")</f>
        <v/>
      </c>
    </row>
    <row r="19">
      <c r="A19" s="20" t="inlineStr">
        <is>
          <t>Schedular TDIU Result</t>
        </is>
      </c>
      <c r="B19" s="29">
        <f>IF(OR(B16="YES",B17="YES"),"ELIGIBLE","DOES NOT MEET SCHEDULAR")</f>
        <v/>
      </c>
    </row>
    <row r="20" ht="15" customHeight="1" s="21"/>
    <row r="21" ht="57" customHeight="1" s="21">
      <c r="A21" s="32" t="inlineStr">
        <is>
          <t>Extraschedular TDIU (38 CFR 4.16(b))</t>
        </is>
      </c>
    </row>
    <row r="22" ht="34.5" customHeight="1" s="21">
      <c r="A22" s="34" t="inlineStr">
        <is>
          <t>Below schedular thresholds. May qualify if conditions prevent substantially gainful employment.</t>
        </is>
      </c>
    </row>
    <row r="23">
      <c r="A23" s="34" t="inlineStr">
        <is>
          <t>Requires Director of Compensation Service referral.</t>
        </is>
      </c>
    </row>
    <row r="24" ht="15" customHeight="1" s="21"/>
    <row r="25">
      <c r="A25" s="35" t="inlineStr">
        <is>
          <t>TDIU MONTHLY PAY (same as 100% schedular)</t>
        </is>
      </c>
      <c r="B25" s="36" t="inlineStr">
        <is>
          <t>$3,938.58</t>
        </is>
      </c>
    </row>
    <row r="26" ht="15" customHeight="1" s="21"/>
    <row r="27" ht="15" customHeight="1" s="21">
      <c r="A27" s="24" t="inlineStr">
        <is>
          <t>GAP ANALYSIS</t>
        </is>
      </c>
    </row>
    <row r="28" ht="15" customHeight="1" s="21">
      <c r="A28" s="20" t="inlineStr">
        <is>
          <t>Path 1 Gap</t>
        </is>
      </c>
      <c r="B28" s="37">
        <f>MAX(0,0.6-B11)</f>
        <v/>
      </c>
      <c r="C28" s="20">
        <f>IF(B27&gt;0,"Need highest rating at 60%+","ELIGIBLE")</f>
        <v/>
      </c>
    </row>
    <row r="29">
      <c r="A29" s="20" t="inlineStr">
        <is>
          <t>Path 2 Gap</t>
        </is>
      </c>
      <c r="B29" s="37">
        <f>IF(B12&lt;0.7,0.7-B12,IF(B11&lt;0.4,0.4-B11,0))</f>
        <v/>
      </c>
      <c r="C29" s="20">
        <f>IF(B28&gt;0,"Need combined 70%+ with one 40%+","ELIGIBLE")</f>
        <v/>
      </c>
    </row>
  </sheetData>
  <mergeCells count="4">
    <mergeCell ref="A1:C1"/>
    <mergeCell ref="A3:C3"/>
    <mergeCell ref="A26:C26"/>
    <mergeCell ref="A14:C1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E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20" min="1" max="1"/>
    <col width="16" customWidth="1" style="20" min="2" max="3"/>
    <col width="20" customWidth="1" style="20" min="4" max="4"/>
    <col width="24" customWidth="1" style="20" min="5" max="5"/>
  </cols>
  <sheetData>
    <row r="1" ht="15" customHeight="1" s="21">
      <c r="A1" s="38" t="inlineStr">
        <is>
          <t>2026 VA COMPENSATION RATES</t>
        </is>
      </c>
    </row>
    <row r="2" ht="15" customHeight="1" s="21">
      <c r="A2" s="41" t="inlineStr">
        <is>
          <t>Enter 2026 va compensation rates</t>
        </is>
      </c>
      <c r="B2" s="23" t="inlineStr"/>
      <c r="C2" s="23" t="inlineStr"/>
      <c r="D2" s="23" t="inlineStr"/>
      <c r="E2" s="23" t="inlineStr"/>
    </row>
    <row r="3" ht="15" customHeight="1" s="21">
      <c r="A3" s="43" t="inlineStr">
        <is>
          <t>Rating %</t>
        </is>
      </c>
      <c r="B3" s="43" t="inlineStr">
        <is>
          <t>Veteran Alone</t>
        </is>
      </c>
      <c r="C3" s="43" t="inlineStr">
        <is>
          <t>With Spouse</t>
        </is>
      </c>
      <c r="D3" s="43" t="inlineStr">
        <is>
          <t>With Spouse + 1 Child</t>
        </is>
      </c>
      <c r="E3" s="43" t="inlineStr">
        <is>
          <t>With Spouse + 2 Children</t>
        </is>
      </c>
    </row>
    <row r="4" ht="15" customHeight="1" s="21">
      <c r="A4" s="39" t="n">
        <v>10</v>
      </c>
      <c r="B4" s="40" t="n">
        <v>197.86</v>
      </c>
      <c r="C4" s="40" t="n">
        <v>197.86</v>
      </c>
      <c r="D4" s="40" t="n">
        <v>197.86</v>
      </c>
      <c r="E4" s="40" t="n">
        <v>197.86</v>
      </c>
    </row>
    <row r="5" ht="15" customHeight="1" s="21">
      <c r="A5" s="39" t="n">
        <v>20</v>
      </c>
      <c r="B5" s="40" t="n">
        <v>395.72</v>
      </c>
      <c r="C5" s="40" t="n">
        <v>395.72</v>
      </c>
      <c r="D5" s="40" t="n">
        <v>395.72</v>
      </c>
      <c r="E5" s="40" t="n">
        <v>395.72</v>
      </c>
    </row>
    <row r="6" ht="15" customHeight="1" s="21">
      <c r="A6" s="39" t="n">
        <v>30</v>
      </c>
      <c r="B6" s="40" t="n">
        <v>610.92</v>
      </c>
      <c r="C6" s="40" t="n">
        <v>610.92</v>
      </c>
      <c r="D6" s="40" t="n">
        <v>610.92</v>
      </c>
      <c r="E6" s="40" t="n">
        <v>610.92</v>
      </c>
    </row>
    <row r="7" ht="15" customHeight="1" s="21">
      <c r="A7" s="39" t="n">
        <v>40</v>
      </c>
      <c r="B7" s="40" t="n">
        <v>887.61</v>
      </c>
      <c r="C7" s="40" t="n">
        <v>983.61</v>
      </c>
      <c r="D7" s="40" t="n">
        <v>1063.61</v>
      </c>
      <c r="E7" s="40" t="n">
        <v>1143.61</v>
      </c>
    </row>
    <row r="8" ht="15" customHeight="1" s="21">
      <c r="A8" s="39" t="n">
        <v>50</v>
      </c>
      <c r="B8" s="40" t="n">
        <v>1265.8</v>
      </c>
      <c r="C8" s="40" t="n">
        <v>1361.8</v>
      </c>
      <c r="D8" s="40" t="n">
        <v>1441.8</v>
      </c>
      <c r="E8" s="40" t="n">
        <v>1521.8</v>
      </c>
    </row>
    <row r="9" ht="15" customHeight="1" s="21">
      <c r="A9" s="39" t="n">
        <v>60</v>
      </c>
      <c r="B9" s="40" t="n">
        <v>1664.85</v>
      </c>
      <c r="C9" s="40" t="n">
        <v>1771.85</v>
      </c>
      <c r="D9" s="40" t="n">
        <v>1860.85</v>
      </c>
      <c r="E9" s="40" t="n">
        <v>1949.85</v>
      </c>
    </row>
    <row r="10" ht="15" customHeight="1" s="21">
      <c r="A10" s="39" t="n">
        <v>70</v>
      </c>
      <c r="B10" s="40" t="n">
        <v>2100.7</v>
      </c>
      <c r="C10" s="40" t="n">
        <v>2216.7</v>
      </c>
      <c r="D10" s="40" t="n">
        <v>2313.7</v>
      </c>
      <c r="E10" s="40" t="n">
        <v>2410.7</v>
      </c>
    </row>
    <row r="11" ht="15" customHeight="1" s="21">
      <c r="A11" s="39" t="n">
        <v>80</v>
      </c>
      <c r="B11" s="40" t="n">
        <v>2595.95</v>
      </c>
      <c r="C11" s="40" t="n">
        <v>2722.95</v>
      </c>
      <c r="D11" s="40" t="n">
        <v>2830.95</v>
      </c>
      <c r="E11" s="40" t="n">
        <v>2938.95</v>
      </c>
    </row>
    <row r="12" ht="15" customHeight="1" s="21">
      <c r="A12" s="39" t="n">
        <v>90</v>
      </c>
      <c r="B12" s="40" t="n">
        <v>3199.89</v>
      </c>
      <c r="C12" s="40" t="n">
        <v>3335.89</v>
      </c>
      <c r="D12" s="40" t="n">
        <v>3452.89</v>
      </c>
      <c r="E12" s="40" t="n">
        <v>3569.89</v>
      </c>
    </row>
    <row r="13">
      <c r="A13" s="39" t="n">
        <v>100</v>
      </c>
      <c r="B13" s="40" t="n">
        <v>3938.58</v>
      </c>
      <c r="C13" s="40" t="n">
        <v>4092.58</v>
      </c>
      <c r="D13" s="40" t="n">
        <v>4228.58</v>
      </c>
      <c r="E13" s="40" t="n">
        <v>4364.58</v>
      </c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2026-04-13T05:01:51Z</dcterms:created>
  <dcterms:modified xmlns:dcterms="http://purl.org/dc/terms/" xmlns:xsi="http://www.w3.org/2001/XMLSchema-instance" xsi:type="dcterms:W3CDTF">2026-04-14T04:21:02Z</dcterms:modified>
  <cp:revision>0</cp:revision>
</cp:coreProperties>
</file>