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ily Log" sheetId="1" state="visible" r:id="rId1"/>
    <sheet xmlns:r="http://schemas.openxmlformats.org/officeDocument/2006/relationships" name="Summary 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0.0"/>
    <numFmt numFmtId="166" formatCode="0.0%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FFFFFF"/>
      <sz val="11"/>
    </font>
    <font>
      <name val="Arial"/>
      <b val="1"/>
      <sz val="10"/>
    </font>
    <font>
      <name val="Arial"/>
      <b val="1"/>
      <color rgb="00FFFFFF"/>
      <sz val="9"/>
    </font>
    <font>
      <name val="Arial"/>
      <sz val="10"/>
    </font>
    <font>
      <name val="Arial"/>
      <b val="1"/>
      <color rgb="00FFFFFF"/>
      <sz val="10"/>
    </font>
    <font>
      <name val="Arial"/>
      <sz val="9"/>
    </font>
    <font>
      <name val="Arial"/>
      <i val="1"/>
      <color rgb="00666666"/>
      <sz val="8"/>
    </font>
    <font>
      <i val="1"/>
      <color rgb="000066CC"/>
      <sz val="10"/>
    </font>
    <font>
      <i val="1"/>
      <color rgb="000066CC"/>
      <sz val="9"/>
    </font>
  </fonts>
  <fills count="11">
    <fill>
      <patternFill/>
    </fill>
    <fill>
      <patternFill patternType="gray125"/>
    </fill>
    <fill>
      <patternFill patternType="solid">
        <fgColor rgb="000F3460"/>
        <bgColor rgb="000F3460"/>
      </patternFill>
    </fill>
    <fill>
      <patternFill patternType="solid">
        <fgColor rgb="001A1A2E"/>
        <bgColor rgb="001A1A2E"/>
      </patternFill>
    </fill>
    <fill>
      <patternFill patternType="solid">
        <fgColor rgb="00FFFFCC"/>
        <bgColor rgb="00FFFFCC"/>
      </patternFill>
    </fill>
    <fill>
      <patternFill patternType="solid">
        <fgColor rgb="00F5F5F5"/>
        <bgColor rgb="00F5F5F5"/>
      </patternFill>
    </fill>
    <fill>
      <patternFill patternType="solid">
        <fgColor rgb="00FFFFFF"/>
        <bgColor rgb="00FFFFFF"/>
      </patternFill>
    </fill>
    <fill>
      <patternFill patternType="solid">
        <fgColor rgb="00E8F5E9"/>
        <bgColor rgb="00E8F5E9"/>
      </patternFill>
    </fill>
    <fill>
      <patternFill patternType="solid">
        <fgColor rgb="00FFEBEE"/>
        <bgColor rgb="00FFEBE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center" vertical="center"/>
    </xf>
    <xf numFmtId="0" fontId="3" fillId="0" borderId="0" pivotButton="0" quotePrefix="0" xfId="0"/>
    <xf numFmtId="164" fontId="0" fillId="4" borderId="1" pivotButton="0" quotePrefix="0" xfId="0"/>
    <xf numFmtId="0" fontId="4" fillId="2" borderId="1" applyAlignment="1" pivotButton="0" quotePrefix="0" xfId="0">
      <alignment horizontal="center" vertical="center" wrapText="1"/>
    </xf>
    <xf numFmtId="164" fontId="5" fillId="5" borderId="1" pivotButton="0" quotePrefix="0" xfId="0"/>
    <xf numFmtId="0" fontId="5" fillId="5" borderId="1" pivotButton="0" quotePrefix="0" xfId="0"/>
    <xf numFmtId="1" fontId="0" fillId="5" borderId="1" applyAlignment="1" pivotButton="0" quotePrefix="0" xfId="0">
      <alignment horizontal="center"/>
    </xf>
    <xf numFmtId="2" fontId="0" fillId="5" borderId="1" pivotButton="0" quotePrefix="0" xfId="0"/>
    <xf numFmtId="0" fontId="0" fillId="5" borderId="1" applyAlignment="1" pivotButton="0" quotePrefix="0" xfId="0">
      <alignment horizontal="center"/>
    </xf>
    <xf numFmtId="0" fontId="5" fillId="5" borderId="1" applyAlignment="1" pivotButton="0" quotePrefix="0" xfId="0">
      <alignment horizontal="left" vertical="top" wrapText="1"/>
    </xf>
    <xf numFmtId="164" fontId="5" fillId="6" borderId="1" pivotButton="0" quotePrefix="0" xfId="0"/>
    <xf numFmtId="0" fontId="5" fillId="6" borderId="1" pivotButton="0" quotePrefix="0" xfId="0"/>
    <xf numFmtId="1" fontId="0" fillId="6" borderId="1" applyAlignment="1" pivotButton="0" quotePrefix="0" xfId="0">
      <alignment horizontal="center"/>
    </xf>
    <xf numFmtId="2" fontId="0" fillId="6" borderId="1" pivotButton="0" quotePrefix="0" xfId="0"/>
    <xf numFmtId="0" fontId="0" fillId="6" borderId="1" applyAlignment="1" pivotButton="0" quotePrefix="0" xfId="0">
      <alignment horizontal="center"/>
    </xf>
    <xf numFmtId="0" fontId="5" fillId="6" borderId="1" applyAlignment="1" pivotButton="0" quotePrefix="0" xfId="0">
      <alignment horizontal="left" vertical="top" wrapText="1"/>
    </xf>
    <xf numFmtId="0" fontId="8" fillId="0" borderId="0" pivotButton="0" quotePrefix="0" xfId="0"/>
    <xf numFmtId="165" fontId="0" fillId="7" borderId="1" pivotButton="0" quotePrefix="0" xfId="0"/>
    <xf numFmtId="165" fontId="0" fillId="8" borderId="1" pivotButton="0" quotePrefix="0" xfId="0"/>
    <xf numFmtId="166" fontId="0" fillId="8" borderId="1" pivotButton="0" quotePrefix="0" xfId="0"/>
    <xf numFmtId="1" fontId="0" fillId="8" borderId="1" pivotButton="0" quotePrefix="0" xfId="0"/>
    <xf numFmtId="0" fontId="6" fillId="3" borderId="0" applyAlignment="1" pivotButton="0" quotePrefix="0" xfId="0">
      <alignment horizontal="center"/>
    </xf>
    <xf numFmtId="0" fontId="7" fillId="0" borderId="0" applyAlignment="1" pivotButton="0" quotePrefix="0" xfId="0">
      <alignment horizontal="left" vertical="top" wrapText="1"/>
    </xf>
    <xf numFmtId="0" fontId="9" fillId="9" borderId="0" applyAlignment="1" pivotButton="0" quotePrefix="0" xfId="0">
      <alignment vertical="top" wrapText="1"/>
    </xf>
    <xf numFmtId="164" fontId="0" fillId="4" borderId="1" pivotButton="0" quotePrefix="0" xfId="0"/>
    <xf numFmtId="164" fontId="5" fillId="5" borderId="1" pivotButton="0" quotePrefix="0" xfId="0"/>
    <xf numFmtId="164" fontId="5" fillId="6" borderId="1" pivotButton="0" quotePrefix="0" xfId="0"/>
    <xf numFmtId="165" fontId="0" fillId="7" borderId="1" pivotButton="0" quotePrefix="0" xfId="0"/>
    <xf numFmtId="165" fontId="0" fillId="8" borderId="1" pivotButton="0" quotePrefix="0" xfId="0"/>
    <xf numFmtId="166" fontId="0" fillId="8" borderId="1" pivotButton="0" quotePrefix="0" xfId="0"/>
    <xf numFmtId="0" fontId="10" fillId="9" borderId="0" applyAlignment="1" pivotButton="0" quotePrefix="0" xfId="0">
      <alignment vertical="top" wrapText="1"/>
    </xf>
    <xf numFmtId="0" fontId="2" fillId="1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9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12" customWidth="1" min="3" max="3"/>
    <col width="18" customWidth="1" min="4" max="4"/>
    <col width="15" customWidth="1" min="5" max="5"/>
    <col width="15" customWidth="1" min="6" max="6"/>
    <col width="12" customWidth="1" min="7" max="7"/>
    <col width="20" customWidth="1" min="8" max="8"/>
    <col width="15" customWidth="1" min="9" max="9"/>
    <col width="20" customWidth="1" min="10" max="10"/>
    <col width="18" customWidth="1" min="11" max="11"/>
    <col width="15" customWidth="1" min="12" max="12"/>
    <col width="25" customWidth="1" min="13" max="13"/>
  </cols>
  <sheetData>
    <row r="1" ht="25" customHeight="1">
      <c r="A1" s="1" t="inlineStr">
        <is>
          <t>90-DAY SYMPTOM TRACKING LOG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3" t="n"/>
    </row>
    <row r="2">
      <c r="A2" s="34" t="inlineStr">
        <is>
          <t>Enter number of days</t>
        </is>
      </c>
    </row>
    <row r="3">
      <c r="A3" s="35" t="inlineStr">
        <is>
          <t>Document Your Functional Limitations Daily</t>
        </is>
      </c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3" t="n"/>
    </row>
    <row r="5">
      <c r="A5" s="5" t="inlineStr">
        <is>
          <t>Start Date:</t>
        </is>
      </c>
      <c r="B5" s="28" t="n">
        <v>46124.86456630787</v>
      </c>
    </row>
    <row r="6" ht="35" customHeight="1"/>
    <row r="7" ht="20" customHeight="1">
      <c r="A7" s="7" t="inlineStr">
        <is>
          <t>Date</t>
        </is>
      </c>
      <c r="B7" s="7" t="inlineStr">
        <is>
          <t>Day of Week</t>
        </is>
      </c>
      <c r="C7" s="7" t="inlineStr">
        <is>
          <t>Pain Level
(0-10)</t>
        </is>
      </c>
      <c r="D7" s="7" t="inlineStr">
        <is>
          <t>Primary Symptom</t>
        </is>
      </c>
      <c r="E7" s="7" t="inlineStr">
        <is>
          <t>Work Hours
Attempted</t>
        </is>
      </c>
      <c r="F7" s="7" t="inlineStr">
        <is>
          <t>Work Hours
Completed</t>
        </is>
      </c>
      <c r="G7" s="7" t="inlineStr">
        <is>
          <t>Hours Lost</t>
        </is>
      </c>
      <c r="H7" s="7" t="inlineStr">
        <is>
          <t>Reason for Lost Hours</t>
        </is>
      </c>
      <c r="I7" s="7" t="inlineStr">
        <is>
          <t>Could You
Drive? (Y/N)</t>
        </is>
      </c>
      <c r="J7" s="7" t="inlineStr">
        <is>
          <t>Could You Do
Household Tasks? (Y/N)</t>
        </is>
      </c>
      <c r="K7" s="7" t="inlineStr">
        <is>
          <t>Medications Taken</t>
        </is>
      </c>
      <c r="L7" s="7" t="inlineStr">
        <is>
          <t>Side Effects
Noted</t>
        </is>
      </c>
      <c r="M7" s="7" t="inlineStr">
        <is>
          <t>Notes</t>
        </is>
      </c>
    </row>
    <row r="8" ht="20" customHeight="1">
      <c r="A8" s="29">
        <f>IF($B$3="","",DATE(YEAR($B$3),MONTH($B$3),DAY($B$3))+0)</f>
        <v/>
      </c>
      <c r="B8" s="9">
        <f>IF(A7="","",TEXT(A7,"DDD"))</f>
        <v/>
      </c>
      <c r="C8" s="10" t="n"/>
      <c r="D8" s="9" t="n"/>
      <c r="E8" s="11" t="n"/>
      <c r="F8" s="11" t="n"/>
      <c r="G8" s="11">
        <f>IF(E7="","",E7-F7)</f>
        <v/>
      </c>
      <c r="H8" s="9" t="n"/>
      <c r="I8" s="12" t="n"/>
      <c r="J8" s="12" t="n"/>
      <c r="K8" s="9" t="n"/>
      <c r="L8" s="9" t="n"/>
      <c r="M8" s="13" t="n"/>
    </row>
    <row r="9" ht="20" customHeight="1">
      <c r="A9" s="30">
        <f>IF($B$3="","",DATE(YEAR($B$3),MONTH($B$3),DAY($B$3))+1)</f>
        <v/>
      </c>
      <c r="B9" s="15">
        <f>IF(A8="","",TEXT(A8,"DDD"))</f>
        <v/>
      </c>
      <c r="C9" s="16" t="n"/>
      <c r="D9" s="15" t="n"/>
      <c r="E9" s="17" t="n"/>
      <c r="F9" s="17" t="n"/>
      <c r="G9" s="17">
        <f>IF(E8="","",E8-F8)</f>
        <v/>
      </c>
      <c r="H9" s="15" t="n"/>
      <c r="I9" s="18" t="n"/>
      <c r="J9" s="18" t="n"/>
      <c r="K9" s="15" t="n"/>
      <c r="L9" s="15" t="n"/>
      <c r="M9" s="19" t="n"/>
    </row>
    <row r="10" ht="20" customHeight="1">
      <c r="A10" s="29">
        <f>IF($B$3="","",DATE(YEAR($B$3),MONTH($B$3),DAY($B$3))+2)</f>
        <v/>
      </c>
      <c r="B10" s="9">
        <f>IF(A9="","",TEXT(A9,"DDD"))</f>
        <v/>
      </c>
      <c r="C10" s="10" t="n"/>
      <c r="D10" s="9" t="n"/>
      <c r="E10" s="11" t="n"/>
      <c r="F10" s="11" t="n"/>
      <c r="G10" s="11">
        <f>IF(E9="","",E9-F9)</f>
        <v/>
      </c>
      <c r="H10" s="9" t="n"/>
      <c r="I10" s="12" t="n"/>
      <c r="J10" s="12" t="n"/>
      <c r="K10" s="9" t="n"/>
      <c r="L10" s="9" t="n"/>
      <c r="M10" s="13" t="n"/>
    </row>
    <row r="11" ht="20" customHeight="1">
      <c r="A11" s="30">
        <f>IF($B$3="","",DATE(YEAR($B$3),MONTH($B$3),DAY($B$3))+3)</f>
        <v/>
      </c>
      <c r="B11" s="15">
        <f>IF(A10="","",TEXT(A10,"DDD"))</f>
        <v/>
      </c>
      <c r="C11" s="16" t="n"/>
      <c r="D11" s="15" t="n"/>
      <c r="E11" s="17" t="n"/>
      <c r="F11" s="17" t="n"/>
      <c r="G11" s="17">
        <f>IF(E10="","",E10-F10)</f>
        <v/>
      </c>
      <c r="H11" s="15" t="n"/>
      <c r="I11" s="18" t="n"/>
      <c r="J11" s="18" t="n"/>
      <c r="K11" s="15" t="n"/>
      <c r="L11" s="15" t="n"/>
      <c r="M11" s="19" t="n"/>
    </row>
    <row r="12" ht="20" customHeight="1">
      <c r="A12" s="29">
        <f>IF($B$3="","",DATE(YEAR($B$3),MONTH($B$3),DAY($B$3))+4)</f>
        <v/>
      </c>
      <c r="B12" s="9">
        <f>IF(A11="","",TEXT(A11,"DDD"))</f>
        <v/>
      </c>
      <c r="C12" s="10" t="n"/>
      <c r="D12" s="9" t="n"/>
      <c r="E12" s="11" t="n"/>
      <c r="F12" s="11" t="n"/>
      <c r="G12" s="11">
        <f>IF(E11="","",E11-F11)</f>
        <v/>
      </c>
      <c r="H12" s="9" t="n"/>
      <c r="I12" s="12" t="n"/>
      <c r="J12" s="12" t="n"/>
      <c r="K12" s="9" t="n"/>
      <c r="L12" s="9" t="n"/>
      <c r="M12" s="13" t="n"/>
    </row>
    <row r="13" ht="20" customHeight="1">
      <c r="A13" s="30">
        <f>IF($B$3="","",DATE(YEAR($B$3),MONTH($B$3),DAY($B$3))+5)</f>
        <v/>
      </c>
      <c r="B13" s="15">
        <f>IF(A12="","",TEXT(A12,"DDD"))</f>
        <v/>
      </c>
      <c r="C13" s="16" t="n"/>
      <c r="D13" s="15" t="n"/>
      <c r="E13" s="17" t="n"/>
      <c r="F13" s="17" t="n"/>
      <c r="G13" s="17">
        <f>IF(E12="","",E12-F12)</f>
        <v/>
      </c>
      <c r="H13" s="15" t="n"/>
      <c r="I13" s="18" t="n"/>
      <c r="J13" s="18" t="n"/>
      <c r="K13" s="15" t="n"/>
      <c r="L13" s="15" t="n"/>
      <c r="M13" s="19" t="n"/>
    </row>
    <row r="14" ht="20" customHeight="1">
      <c r="A14" s="29">
        <f>IF($B$3="","",DATE(YEAR($B$3),MONTH($B$3),DAY($B$3))+6)</f>
        <v/>
      </c>
      <c r="B14" s="9">
        <f>IF(A13="","",TEXT(A13,"DDD"))</f>
        <v/>
      </c>
      <c r="C14" s="10" t="n"/>
      <c r="D14" s="9" t="n"/>
      <c r="E14" s="11" t="n"/>
      <c r="F14" s="11" t="n"/>
      <c r="G14" s="11">
        <f>IF(E13="","",E13-F13)</f>
        <v/>
      </c>
      <c r="H14" s="9" t="n"/>
      <c r="I14" s="12" t="n"/>
      <c r="J14" s="12" t="n"/>
      <c r="K14" s="9" t="n"/>
      <c r="L14" s="9" t="n"/>
      <c r="M14" s="13" t="n"/>
    </row>
    <row r="15" ht="20" customHeight="1">
      <c r="A15" s="30">
        <f>IF($B$3="","",DATE(YEAR($B$3),MONTH($B$3),DAY($B$3))+7)</f>
        <v/>
      </c>
      <c r="B15" s="15">
        <f>IF(A14="","",TEXT(A14,"DDD"))</f>
        <v/>
      </c>
      <c r="C15" s="16" t="n"/>
      <c r="D15" s="15" t="n"/>
      <c r="E15" s="17" t="n"/>
      <c r="F15" s="17" t="n"/>
      <c r="G15" s="17">
        <f>IF(E14="","",E14-F14)</f>
        <v/>
      </c>
      <c r="H15" s="15" t="n"/>
      <c r="I15" s="18" t="n"/>
      <c r="J15" s="18" t="n"/>
      <c r="K15" s="15" t="n"/>
      <c r="L15" s="15" t="n"/>
      <c r="M15" s="19" t="n"/>
    </row>
    <row r="16" ht="20" customHeight="1">
      <c r="A16" s="29">
        <f>IF($B$3="","",DATE(YEAR($B$3),MONTH($B$3),DAY($B$3))+8)</f>
        <v/>
      </c>
      <c r="B16" s="9">
        <f>IF(A15="","",TEXT(A15,"DDD"))</f>
        <v/>
      </c>
      <c r="C16" s="10" t="n"/>
      <c r="D16" s="9" t="n"/>
      <c r="E16" s="11" t="n"/>
      <c r="F16" s="11" t="n"/>
      <c r="G16" s="11">
        <f>IF(E15="","",E15-F15)</f>
        <v/>
      </c>
      <c r="H16" s="9" t="n"/>
      <c r="I16" s="12" t="n"/>
      <c r="J16" s="12" t="n"/>
      <c r="K16" s="9" t="n"/>
      <c r="L16" s="9" t="n"/>
      <c r="M16" s="13" t="n"/>
    </row>
    <row r="17" ht="20" customHeight="1">
      <c r="A17" s="30">
        <f>IF($B$3="","",DATE(YEAR($B$3),MONTH($B$3),DAY($B$3))+9)</f>
        <v/>
      </c>
      <c r="B17" s="15">
        <f>IF(A16="","",TEXT(A16,"DDD"))</f>
        <v/>
      </c>
      <c r="C17" s="16" t="n"/>
      <c r="D17" s="15" t="n"/>
      <c r="E17" s="17" t="n"/>
      <c r="F17" s="17" t="n"/>
      <c r="G17" s="17">
        <f>IF(E16="","",E16-F16)</f>
        <v/>
      </c>
      <c r="H17" s="15" t="n"/>
      <c r="I17" s="18" t="n"/>
      <c r="J17" s="18" t="n"/>
      <c r="K17" s="15" t="n"/>
      <c r="L17" s="15" t="n"/>
      <c r="M17" s="19" t="n"/>
    </row>
    <row r="18" ht="20" customHeight="1">
      <c r="A18" s="29">
        <f>IF($B$3="","",DATE(YEAR($B$3),MONTH($B$3),DAY($B$3))+10)</f>
        <v/>
      </c>
      <c r="B18" s="9">
        <f>IF(A17="","",TEXT(A17,"DDD"))</f>
        <v/>
      </c>
      <c r="C18" s="10" t="n"/>
      <c r="D18" s="9" t="n"/>
      <c r="E18" s="11" t="n"/>
      <c r="F18" s="11" t="n"/>
      <c r="G18" s="11">
        <f>IF(E17="","",E17-F17)</f>
        <v/>
      </c>
      <c r="H18" s="9" t="n"/>
      <c r="I18" s="12" t="n"/>
      <c r="J18" s="12" t="n"/>
      <c r="K18" s="9" t="n"/>
      <c r="L18" s="9" t="n"/>
      <c r="M18" s="13" t="n"/>
    </row>
    <row r="19" ht="20" customHeight="1">
      <c r="A19" s="30">
        <f>IF($B$3="","",DATE(YEAR($B$3),MONTH($B$3),DAY($B$3))+11)</f>
        <v/>
      </c>
      <c r="B19" s="15">
        <f>IF(A18="","",TEXT(A18,"DDD"))</f>
        <v/>
      </c>
      <c r="C19" s="16" t="n"/>
      <c r="D19" s="15" t="n"/>
      <c r="E19" s="17" t="n"/>
      <c r="F19" s="17" t="n"/>
      <c r="G19" s="17">
        <f>IF(E18="","",E18-F18)</f>
        <v/>
      </c>
      <c r="H19" s="15" t="n"/>
      <c r="I19" s="18" t="n"/>
      <c r="J19" s="18" t="n"/>
      <c r="K19" s="15" t="n"/>
      <c r="L19" s="15" t="n"/>
      <c r="M19" s="19" t="n"/>
    </row>
    <row r="20" ht="20" customHeight="1">
      <c r="A20" s="29">
        <f>IF($B$3="","",DATE(YEAR($B$3),MONTH($B$3),DAY($B$3))+12)</f>
        <v/>
      </c>
      <c r="B20" s="9">
        <f>IF(A19="","",TEXT(A19,"DDD"))</f>
        <v/>
      </c>
      <c r="C20" s="10" t="n"/>
      <c r="D20" s="9" t="n"/>
      <c r="E20" s="11" t="n"/>
      <c r="F20" s="11" t="n"/>
      <c r="G20" s="11">
        <f>IF(E19="","",E19-F19)</f>
        <v/>
      </c>
      <c r="H20" s="9" t="n"/>
      <c r="I20" s="12" t="n"/>
      <c r="J20" s="12" t="n"/>
      <c r="K20" s="9" t="n"/>
      <c r="L20" s="9" t="n"/>
      <c r="M20" s="13" t="n"/>
    </row>
    <row r="21" ht="20" customHeight="1">
      <c r="A21" s="30">
        <f>IF($B$3="","",DATE(YEAR($B$3),MONTH($B$3),DAY($B$3))+13)</f>
        <v/>
      </c>
      <c r="B21" s="15">
        <f>IF(A20="","",TEXT(A20,"DDD"))</f>
        <v/>
      </c>
      <c r="C21" s="16" t="n"/>
      <c r="D21" s="15" t="n"/>
      <c r="E21" s="17" t="n"/>
      <c r="F21" s="17" t="n"/>
      <c r="G21" s="17">
        <f>IF(E20="","",E20-F20)</f>
        <v/>
      </c>
      <c r="H21" s="15" t="n"/>
      <c r="I21" s="18" t="n"/>
      <c r="J21" s="18" t="n"/>
      <c r="K21" s="15" t="n"/>
      <c r="L21" s="15" t="n"/>
      <c r="M21" s="19" t="n"/>
    </row>
    <row r="22" ht="20" customHeight="1">
      <c r="A22" s="29">
        <f>IF($B$3="","",DATE(YEAR($B$3),MONTH($B$3),DAY($B$3))+14)</f>
        <v/>
      </c>
      <c r="B22" s="9">
        <f>IF(A21="","",TEXT(A21,"DDD"))</f>
        <v/>
      </c>
      <c r="C22" s="10" t="n"/>
      <c r="D22" s="9" t="n"/>
      <c r="E22" s="11" t="n"/>
      <c r="F22" s="11" t="n"/>
      <c r="G22" s="11">
        <f>IF(E21="","",E21-F21)</f>
        <v/>
      </c>
      <c r="H22" s="9" t="n"/>
      <c r="I22" s="12" t="n"/>
      <c r="J22" s="12" t="n"/>
      <c r="K22" s="9" t="n"/>
      <c r="L22" s="9" t="n"/>
      <c r="M22" s="13" t="n"/>
    </row>
    <row r="23" ht="20" customHeight="1">
      <c r="A23" s="30">
        <f>IF($B$3="","",DATE(YEAR($B$3),MONTH($B$3),DAY($B$3))+15)</f>
        <v/>
      </c>
      <c r="B23" s="15">
        <f>IF(A22="","",TEXT(A22,"DDD"))</f>
        <v/>
      </c>
      <c r="C23" s="16" t="n"/>
      <c r="D23" s="15" t="n"/>
      <c r="E23" s="17" t="n"/>
      <c r="F23" s="17" t="n"/>
      <c r="G23" s="17">
        <f>IF(E22="","",E22-F22)</f>
        <v/>
      </c>
      <c r="H23" s="15" t="n"/>
      <c r="I23" s="18" t="n"/>
      <c r="J23" s="18" t="n"/>
      <c r="K23" s="15" t="n"/>
      <c r="L23" s="15" t="n"/>
      <c r="M23" s="19" t="n"/>
    </row>
    <row r="24" ht="20" customHeight="1">
      <c r="A24" s="29">
        <f>IF($B$3="","",DATE(YEAR($B$3),MONTH($B$3),DAY($B$3))+16)</f>
        <v/>
      </c>
      <c r="B24" s="9">
        <f>IF(A23="","",TEXT(A23,"DDD"))</f>
        <v/>
      </c>
      <c r="C24" s="10" t="n"/>
      <c r="D24" s="9" t="n"/>
      <c r="E24" s="11" t="n"/>
      <c r="F24" s="11" t="n"/>
      <c r="G24" s="11">
        <f>IF(E23="","",E23-F23)</f>
        <v/>
      </c>
      <c r="H24" s="9" t="n"/>
      <c r="I24" s="12" t="n"/>
      <c r="J24" s="12" t="n"/>
      <c r="K24" s="9" t="n"/>
      <c r="L24" s="9" t="n"/>
      <c r="M24" s="13" t="n"/>
    </row>
    <row r="25" ht="20" customHeight="1">
      <c r="A25" s="30">
        <f>IF($B$3="","",DATE(YEAR($B$3),MONTH($B$3),DAY($B$3))+17)</f>
        <v/>
      </c>
      <c r="B25" s="15">
        <f>IF(A24="","",TEXT(A24,"DDD"))</f>
        <v/>
      </c>
      <c r="C25" s="16" t="n"/>
      <c r="D25" s="15" t="n"/>
      <c r="E25" s="17" t="n"/>
      <c r="F25" s="17" t="n"/>
      <c r="G25" s="17">
        <f>IF(E24="","",E24-F24)</f>
        <v/>
      </c>
      <c r="H25" s="15" t="n"/>
      <c r="I25" s="18" t="n"/>
      <c r="J25" s="18" t="n"/>
      <c r="K25" s="15" t="n"/>
      <c r="L25" s="15" t="n"/>
      <c r="M25" s="19" t="n"/>
    </row>
    <row r="26" ht="20" customHeight="1">
      <c r="A26" s="29">
        <f>IF($B$3="","",DATE(YEAR($B$3),MONTH($B$3),DAY($B$3))+18)</f>
        <v/>
      </c>
      <c r="B26" s="9">
        <f>IF(A25="","",TEXT(A25,"DDD"))</f>
        <v/>
      </c>
      <c r="C26" s="10" t="n"/>
      <c r="D26" s="9" t="n"/>
      <c r="E26" s="11" t="n"/>
      <c r="F26" s="11" t="n"/>
      <c r="G26" s="11">
        <f>IF(E25="","",E25-F25)</f>
        <v/>
      </c>
      <c r="H26" s="9" t="n"/>
      <c r="I26" s="12" t="n"/>
      <c r="J26" s="12" t="n"/>
      <c r="K26" s="9" t="n"/>
      <c r="L26" s="9" t="n"/>
      <c r="M26" s="13" t="n"/>
    </row>
    <row r="27" ht="20" customHeight="1">
      <c r="A27" s="30">
        <f>IF($B$3="","",DATE(YEAR($B$3),MONTH($B$3),DAY($B$3))+19)</f>
        <v/>
      </c>
      <c r="B27" s="15">
        <f>IF(A26="","",TEXT(A26,"DDD"))</f>
        <v/>
      </c>
      <c r="C27" s="16" t="n"/>
      <c r="D27" s="15" t="n"/>
      <c r="E27" s="17" t="n"/>
      <c r="F27" s="17" t="n"/>
      <c r="G27" s="17">
        <f>IF(E26="","",E26-F26)</f>
        <v/>
      </c>
      <c r="H27" s="15" t="n"/>
      <c r="I27" s="18" t="n"/>
      <c r="J27" s="18" t="n"/>
      <c r="K27" s="15" t="n"/>
      <c r="L27" s="15" t="n"/>
      <c r="M27" s="19" t="n"/>
    </row>
    <row r="28" ht="20" customHeight="1">
      <c r="A28" s="29">
        <f>IF($B$3="","",DATE(YEAR($B$3),MONTH($B$3),DAY($B$3))+20)</f>
        <v/>
      </c>
      <c r="B28" s="9">
        <f>IF(A27="","",TEXT(A27,"DDD"))</f>
        <v/>
      </c>
      <c r="C28" s="10" t="n"/>
      <c r="D28" s="9" t="n"/>
      <c r="E28" s="11" t="n"/>
      <c r="F28" s="11" t="n"/>
      <c r="G28" s="11">
        <f>IF(E27="","",E27-F27)</f>
        <v/>
      </c>
      <c r="H28" s="9" t="n"/>
      <c r="I28" s="12" t="n"/>
      <c r="J28" s="12" t="n"/>
      <c r="K28" s="9" t="n"/>
      <c r="L28" s="9" t="n"/>
      <c r="M28" s="13" t="n"/>
    </row>
    <row r="29" ht="20" customHeight="1">
      <c r="A29" s="30">
        <f>IF($B$3="","",DATE(YEAR($B$3),MONTH($B$3),DAY($B$3))+21)</f>
        <v/>
      </c>
      <c r="B29" s="15">
        <f>IF(A28="","",TEXT(A28,"DDD"))</f>
        <v/>
      </c>
      <c r="C29" s="16" t="n"/>
      <c r="D29" s="15" t="n"/>
      <c r="E29" s="17" t="n"/>
      <c r="F29" s="17" t="n"/>
      <c r="G29" s="17">
        <f>IF(E28="","",E28-F28)</f>
        <v/>
      </c>
      <c r="H29" s="15" t="n"/>
      <c r="I29" s="18" t="n"/>
      <c r="J29" s="18" t="n"/>
      <c r="K29" s="15" t="n"/>
      <c r="L29" s="15" t="n"/>
      <c r="M29" s="19" t="n"/>
    </row>
    <row r="30" ht="20" customHeight="1">
      <c r="A30" s="29">
        <f>IF($B$3="","",DATE(YEAR($B$3),MONTH($B$3),DAY($B$3))+22)</f>
        <v/>
      </c>
      <c r="B30" s="9">
        <f>IF(A29="","",TEXT(A29,"DDD"))</f>
        <v/>
      </c>
      <c r="C30" s="10" t="n"/>
      <c r="D30" s="9" t="n"/>
      <c r="E30" s="11" t="n"/>
      <c r="F30" s="11" t="n"/>
      <c r="G30" s="11">
        <f>IF(E29="","",E29-F29)</f>
        <v/>
      </c>
      <c r="H30" s="9" t="n"/>
      <c r="I30" s="12" t="n"/>
      <c r="J30" s="12" t="n"/>
      <c r="K30" s="9" t="n"/>
      <c r="L30" s="9" t="n"/>
      <c r="M30" s="13" t="n"/>
    </row>
    <row r="31" ht="20" customHeight="1">
      <c r="A31" s="30">
        <f>IF($B$3="","",DATE(YEAR($B$3),MONTH($B$3),DAY($B$3))+23)</f>
        <v/>
      </c>
      <c r="B31" s="15">
        <f>IF(A30="","",TEXT(A30,"DDD"))</f>
        <v/>
      </c>
      <c r="C31" s="16" t="n"/>
      <c r="D31" s="15" t="n"/>
      <c r="E31" s="17" t="n"/>
      <c r="F31" s="17" t="n"/>
      <c r="G31" s="17">
        <f>IF(E30="","",E30-F30)</f>
        <v/>
      </c>
      <c r="H31" s="15" t="n"/>
      <c r="I31" s="18" t="n"/>
      <c r="J31" s="18" t="n"/>
      <c r="K31" s="15" t="n"/>
      <c r="L31" s="15" t="n"/>
      <c r="M31" s="19" t="n"/>
    </row>
    <row r="32" ht="20" customHeight="1">
      <c r="A32" s="29">
        <f>IF($B$3="","",DATE(YEAR($B$3),MONTH($B$3),DAY($B$3))+24)</f>
        <v/>
      </c>
      <c r="B32" s="9">
        <f>IF(A31="","",TEXT(A31,"DDD"))</f>
        <v/>
      </c>
      <c r="C32" s="10" t="n"/>
      <c r="D32" s="9" t="n"/>
      <c r="E32" s="11" t="n"/>
      <c r="F32" s="11" t="n"/>
      <c r="G32" s="11">
        <f>IF(E31="","",E31-F31)</f>
        <v/>
      </c>
      <c r="H32" s="9" t="n"/>
      <c r="I32" s="12" t="n"/>
      <c r="J32" s="12" t="n"/>
      <c r="K32" s="9" t="n"/>
      <c r="L32" s="9" t="n"/>
      <c r="M32" s="13" t="n"/>
    </row>
    <row r="33" ht="20" customHeight="1">
      <c r="A33" s="30">
        <f>IF($B$3="","",DATE(YEAR($B$3),MONTH($B$3),DAY($B$3))+25)</f>
        <v/>
      </c>
      <c r="B33" s="15">
        <f>IF(A32="","",TEXT(A32,"DDD"))</f>
        <v/>
      </c>
      <c r="C33" s="16" t="n"/>
      <c r="D33" s="15" t="n"/>
      <c r="E33" s="17" t="n"/>
      <c r="F33" s="17" t="n"/>
      <c r="G33" s="17">
        <f>IF(E32="","",E32-F32)</f>
        <v/>
      </c>
      <c r="H33" s="15" t="n"/>
      <c r="I33" s="18" t="n"/>
      <c r="J33" s="18" t="n"/>
      <c r="K33" s="15" t="n"/>
      <c r="L33" s="15" t="n"/>
      <c r="M33" s="19" t="n"/>
    </row>
    <row r="34" ht="20" customHeight="1">
      <c r="A34" s="29">
        <f>IF($B$3="","",DATE(YEAR($B$3),MONTH($B$3),DAY($B$3))+26)</f>
        <v/>
      </c>
      <c r="B34" s="9">
        <f>IF(A33="","",TEXT(A33,"DDD"))</f>
        <v/>
      </c>
      <c r="C34" s="10" t="n"/>
      <c r="D34" s="9" t="n"/>
      <c r="E34" s="11" t="n"/>
      <c r="F34" s="11" t="n"/>
      <c r="G34" s="11">
        <f>IF(E33="","",E33-F33)</f>
        <v/>
      </c>
      <c r="H34" s="9" t="n"/>
      <c r="I34" s="12" t="n"/>
      <c r="J34" s="12" t="n"/>
      <c r="K34" s="9" t="n"/>
      <c r="L34" s="9" t="n"/>
      <c r="M34" s="13" t="n"/>
    </row>
    <row r="35" ht="20" customHeight="1">
      <c r="A35" s="30">
        <f>IF($B$3="","",DATE(YEAR($B$3),MONTH($B$3),DAY($B$3))+27)</f>
        <v/>
      </c>
      <c r="B35" s="15">
        <f>IF(A34="","",TEXT(A34,"DDD"))</f>
        <v/>
      </c>
      <c r="C35" s="16" t="n"/>
      <c r="D35" s="15" t="n"/>
      <c r="E35" s="17" t="n"/>
      <c r="F35" s="17" t="n"/>
      <c r="G35" s="17">
        <f>IF(E34="","",E34-F34)</f>
        <v/>
      </c>
      <c r="H35" s="15" t="n"/>
      <c r="I35" s="18" t="n"/>
      <c r="J35" s="18" t="n"/>
      <c r="K35" s="15" t="n"/>
      <c r="L35" s="15" t="n"/>
      <c r="M35" s="19" t="n"/>
    </row>
    <row r="36" ht="20" customHeight="1">
      <c r="A36" s="29">
        <f>IF($B$3="","",DATE(YEAR($B$3),MONTH($B$3),DAY($B$3))+28)</f>
        <v/>
      </c>
      <c r="B36" s="9">
        <f>IF(A35="","",TEXT(A35,"DDD"))</f>
        <v/>
      </c>
      <c r="C36" s="10" t="n"/>
      <c r="D36" s="9" t="n"/>
      <c r="E36" s="11" t="n"/>
      <c r="F36" s="11" t="n"/>
      <c r="G36" s="11">
        <f>IF(E35="","",E35-F35)</f>
        <v/>
      </c>
      <c r="H36" s="9" t="n"/>
      <c r="I36" s="12" t="n"/>
      <c r="J36" s="12" t="n"/>
      <c r="K36" s="9" t="n"/>
      <c r="L36" s="9" t="n"/>
      <c r="M36" s="13" t="n"/>
    </row>
    <row r="37" ht="20" customHeight="1">
      <c r="A37" s="30">
        <f>IF($B$3="","",DATE(YEAR($B$3),MONTH($B$3),DAY($B$3))+29)</f>
        <v/>
      </c>
      <c r="B37" s="15">
        <f>IF(A36="","",TEXT(A36,"DDD"))</f>
        <v/>
      </c>
      <c r="C37" s="16" t="n"/>
      <c r="D37" s="15" t="n"/>
      <c r="E37" s="17" t="n"/>
      <c r="F37" s="17" t="n"/>
      <c r="G37" s="17">
        <f>IF(E36="","",E36-F36)</f>
        <v/>
      </c>
      <c r="H37" s="15" t="n"/>
      <c r="I37" s="18" t="n"/>
      <c r="J37" s="18" t="n"/>
      <c r="K37" s="15" t="n"/>
      <c r="L37" s="15" t="n"/>
      <c r="M37" s="19" t="n"/>
    </row>
    <row r="38" ht="20" customHeight="1">
      <c r="A38" s="29">
        <f>IF($B$3="","",DATE(YEAR($B$3),MONTH($B$3),DAY($B$3))+30)</f>
        <v/>
      </c>
      <c r="B38" s="9">
        <f>IF(A37="","",TEXT(A37,"DDD"))</f>
        <v/>
      </c>
      <c r="C38" s="10" t="n"/>
      <c r="D38" s="9" t="n"/>
      <c r="E38" s="11" t="n"/>
      <c r="F38" s="11" t="n"/>
      <c r="G38" s="11">
        <f>IF(E37="","",E37-F37)</f>
        <v/>
      </c>
      <c r="H38" s="9" t="n"/>
      <c r="I38" s="12" t="n"/>
      <c r="J38" s="12" t="n"/>
      <c r="K38" s="9" t="n"/>
      <c r="L38" s="9" t="n"/>
      <c r="M38" s="13" t="n"/>
    </row>
    <row r="39" ht="20" customHeight="1">
      <c r="A39" s="30">
        <f>IF($B$3="","",DATE(YEAR($B$3),MONTH($B$3),DAY($B$3))+31)</f>
        <v/>
      </c>
      <c r="B39" s="15">
        <f>IF(A38="","",TEXT(A38,"DDD"))</f>
        <v/>
      </c>
      <c r="C39" s="16" t="n"/>
      <c r="D39" s="15" t="n"/>
      <c r="E39" s="17" t="n"/>
      <c r="F39" s="17" t="n"/>
      <c r="G39" s="17">
        <f>IF(E38="","",E38-F38)</f>
        <v/>
      </c>
      <c r="H39" s="15" t="n"/>
      <c r="I39" s="18" t="n"/>
      <c r="J39" s="18" t="n"/>
      <c r="K39" s="15" t="n"/>
      <c r="L39" s="15" t="n"/>
      <c r="M39" s="19" t="n"/>
    </row>
    <row r="40" ht="20" customHeight="1">
      <c r="A40" s="29">
        <f>IF($B$3="","",DATE(YEAR($B$3),MONTH($B$3),DAY($B$3))+32)</f>
        <v/>
      </c>
      <c r="B40" s="9">
        <f>IF(A39="","",TEXT(A39,"DDD"))</f>
        <v/>
      </c>
      <c r="C40" s="10" t="n"/>
      <c r="D40" s="9" t="n"/>
      <c r="E40" s="11" t="n"/>
      <c r="F40" s="11" t="n"/>
      <c r="G40" s="11">
        <f>IF(E39="","",E39-F39)</f>
        <v/>
      </c>
      <c r="H40" s="9" t="n"/>
      <c r="I40" s="12" t="n"/>
      <c r="J40" s="12" t="n"/>
      <c r="K40" s="9" t="n"/>
      <c r="L40" s="9" t="n"/>
      <c r="M40" s="13" t="n"/>
    </row>
    <row r="41" ht="20" customHeight="1">
      <c r="A41" s="30">
        <f>IF($B$3="","",DATE(YEAR($B$3),MONTH($B$3),DAY($B$3))+33)</f>
        <v/>
      </c>
      <c r="B41" s="15">
        <f>IF(A40="","",TEXT(A40,"DDD"))</f>
        <v/>
      </c>
      <c r="C41" s="16" t="n"/>
      <c r="D41" s="15" t="n"/>
      <c r="E41" s="17" t="n"/>
      <c r="F41" s="17" t="n"/>
      <c r="G41" s="17">
        <f>IF(E40="","",E40-F40)</f>
        <v/>
      </c>
      <c r="H41" s="15" t="n"/>
      <c r="I41" s="18" t="n"/>
      <c r="J41" s="18" t="n"/>
      <c r="K41" s="15" t="n"/>
      <c r="L41" s="15" t="n"/>
      <c r="M41" s="19" t="n"/>
    </row>
    <row r="42" ht="20" customHeight="1">
      <c r="A42" s="29">
        <f>IF($B$3="","",DATE(YEAR($B$3),MONTH($B$3),DAY($B$3))+34)</f>
        <v/>
      </c>
      <c r="B42" s="9">
        <f>IF(A41="","",TEXT(A41,"DDD"))</f>
        <v/>
      </c>
      <c r="C42" s="10" t="n"/>
      <c r="D42" s="9" t="n"/>
      <c r="E42" s="11" t="n"/>
      <c r="F42" s="11" t="n"/>
      <c r="G42" s="11">
        <f>IF(E41="","",E41-F41)</f>
        <v/>
      </c>
      <c r="H42" s="9" t="n"/>
      <c r="I42" s="12" t="n"/>
      <c r="J42" s="12" t="n"/>
      <c r="K42" s="9" t="n"/>
      <c r="L42" s="9" t="n"/>
      <c r="M42" s="13" t="n"/>
    </row>
    <row r="43" ht="20" customHeight="1">
      <c r="A43" s="30">
        <f>IF($B$3="","",DATE(YEAR($B$3),MONTH($B$3),DAY($B$3))+35)</f>
        <v/>
      </c>
      <c r="B43" s="15">
        <f>IF(A42="","",TEXT(A42,"DDD"))</f>
        <v/>
      </c>
      <c r="C43" s="16" t="n"/>
      <c r="D43" s="15" t="n"/>
      <c r="E43" s="17" t="n"/>
      <c r="F43" s="17" t="n"/>
      <c r="G43" s="17">
        <f>IF(E42="","",E42-F42)</f>
        <v/>
      </c>
      <c r="H43" s="15" t="n"/>
      <c r="I43" s="18" t="n"/>
      <c r="J43" s="18" t="n"/>
      <c r="K43" s="15" t="n"/>
      <c r="L43" s="15" t="n"/>
      <c r="M43" s="19" t="n"/>
    </row>
    <row r="44" ht="20" customHeight="1">
      <c r="A44" s="29">
        <f>IF($B$3="","",DATE(YEAR($B$3),MONTH($B$3),DAY($B$3))+36)</f>
        <v/>
      </c>
      <c r="B44" s="9">
        <f>IF(A43="","",TEXT(A43,"DDD"))</f>
        <v/>
      </c>
      <c r="C44" s="10" t="n"/>
      <c r="D44" s="9" t="n"/>
      <c r="E44" s="11" t="n"/>
      <c r="F44" s="11" t="n"/>
      <c r="G44" s="11">
        <f>IF(E43="","",E43-F43)</f>
        <v/>
      </c>
      <c r="H44" s="9" t="n"/>
      <c r="I44" s="12" t="n"/>
      <c r="J44" s="12" t="n"/>
      <c r="K44" s="9" t="n"/>
      <c r="L44" s="9" t="n"/>
      <c r="M44" s="13" t="n"/>
    </row>
    <row r="45" ht="20" customHeight="1">
      <c r="A45" s="30">
        <f>IF($B$3="","",DATE(YEAR($B$3),MONTH($B$3),DAY($B$3))+37)</f>
        <v/>
      </c>
      <c r="B45" s="15">
        <f>IF(A44="","",TEXT(A44,"DDD"))</f>
        <v/>
      </c>
      <c r="C45" s="16" t="n"/>
      <c r="D45" s="15" t="n"/>
      <c r="E45" s="17" t="n"/>
      <c r="F45" s="17" t="n"/>
      <c r="G45" s="17">
        <f>IF(E44="","",E44-F44)</f>
        <v/>
      </c>
      <c r="H45" s="15" t="n"/>
      <c r="I45" s="18" t="n"/>
      <c r="J45" s="18" t="n"/>
      <c r="K45" s="15" t="n"/>
      <c r="L45" s="15" t="n"/>
      <c r="M45" s="19" t="n"/>
    </row>
    <row r="46" ht="20" customHeight="1">
      <c r="A46" s="29">
        <f>IF($B$3="","",DATE(YEAR($B$3),MONTH($B$3),DAY($B$3))+38)</f>
        <v/>
      </c>
      <c r="B46" s="9">
        <f>IF(A45="","",TEXT(A45,"DDD"))</f>
        <v/>
      </c>
      <c r="C46" s="10" t="n"/>
      <c r="D46" s="9" t="n"/>
      <c r="E46" s="11" t="n"/>
      <c r="F46" s="11" t="n"/>
      <c r="G46" s="11">
        <f>IF(E45="","",E45-F45)</f>
        <v/>
      </c>
      <c r="H46" s="9" t="n"/>
      <c r="I46" s="12" t="n"/>
      <c r="J46" s="12" t="n"/>
      <c r="K46" s="9" t="n"/>
      <c r="L46" s="9" t="n"/>
      <c r="M46" s="13" t="n"/>
    </row>
    <row r="47" ht="20" customHeight="1">
      <c r="A47" s="30">
        <f>IF($B$3="","",DATE(YEAR($B$3),MONTH($B$3),DAY($B$3))+39)</f>
        <v/>
      </c>
      <c r="B47" s="15">
        <f>IF(A46="","",TEXT(A46,"DDD"))</f>
        <v/>
      </c>
      <c r="C47" s="16" t="n"/>
      <c r="D47" s="15" t="n"/>
      <c r="E47" s="17" t="n"/>
      <c r="F47" s="17" t="n"/>
      <c r="G47" s="17">
        <f>IF(E46="","",E46-F46)</f>
        <v/>
      </c>
      <c r="H47" s="15" t="n"/>
      <c r="I47" s="18" t="n"/>
      <c r="J47" s="18" t="n"/>
      <c r="K47" s="15" t="n"/>
      <c r="L47" s="15" t="n"/>
      <c r="M47" s="19" t="n"/>
    </row>
    <row r="48" ht="20" customHeight="1">
      <c r="A48" s="29">
        <f>IF($B$3="","",DATE(YEAR($B$3),MONTH($B$3),DAY($B$3))+40)</f>
        <v/>
      </c>
      <c r="B48" s="9">
        <f>IF(A47="","",TEXT(A47,"DDD"))</f>
        <v/>
      </c>
      <c r="C48" s="10" t="n"/>
      <c r="D48" s="9" t="n"/>
      <c r="E48" s="11" t="n"/>
      <c r="F48" s="11" t="n"/>
      <c r="G48" s="11">
        <f>IF(E47="","",E47-F47)</f>
        <v/>
      </c>
      <c r="H48" s="9" t="n"/>
      <c r="I48" s="12" t="n"/>
      <c r="J48" s="12" t="n"/>
      <c r="K48" s="9" t="n"/>
      <c r="L48" s="9" t="n"/>
      <c r="M48" s="13" t="n"/>
    </row>
    <row r="49" ht="20" customHeight="1">
      <c r="A49" s="30">
        <f>IF($B$3="","",DATE(YEAR($B$3),MONTH($B$3),DAY($B$3))+41)</f>
        <v/>
      </c>
      <c r="B49" s="15">
        <f>IF(A48="","",TEXT(A48,"DDD"))</f>
        <v/>
      </c>
      <c r="C49" s="16" t="n"/>
      <c r="D49" s="15" t="n"/>
      <c r="E49" s="17" t="n"/>
      <c r="F49" s="17" t="n"/>
      <c r="G49" s="17">
        <f>IF(E48="","",E48-F48)</f>
        <v/>
      </c>
      <c r="H49" s="15" t="n"/>
      <c r="I49" s="18" t="n"/>
      <c r="J49" s="18" t="n"/>
      <c r="K49" s="15" t="n"/>
      <c r="L49" s="15" t="n"/>
      <c r="M49" s="19" t="n"/>
    </row>
    <row r="50" ht="20" customHeight="1">
      <c r="A50" s="29">
        <f>IF($B$3="","",DATE(YEAR($B$3),MONTH($B$3),DAY($B$3))+42)</f>
        <v/>
      </c>
      <c r="B50" s="9">
        <f>IF(A49="","",TEXT(A49,"DDD"))</f>
        <v/>
      </c>
      <c r="C50" s="10" t="n"/>
      <c r="D50" s="9" t="n"/>
      <c r="E50" s="11" t="n"/>
      <c r="F50" s="11" t="n"/>
      <c r="G50" s="11">
        <f>IF(E49="","",E49-F49)</f>
        <v/>
      </c>
      <c r="H50" s="9" t="n"/>
      <c r="I50" s="12" t="n"/>
      <c r="J50" s="12" t="n"/>
      <c r="K50" s="9" t="n"/>
      <c r="L50" s="9" t="n"/>
      <c r="M50" s="13" t="n"/>
    </row>
    <row r="51" ht="20" customHeight="1">
      <c r="A51" s="30">
        <f>IF($B$3="","",DATE(YEAR($B$3),MONTH($B$3),DAY($B$3))+43)</f>
        <v/>
      </c>
      <c r="B51" s="15">
        <f>IF(A50="","",TEXT(A50,"DDD"))</f>
        <v/>
      </c>
      <c r="C51" s="16" t="n"/>
      <c r="D51" s="15" t="n"/>
      <c r="E51" s="17" t="n"/>
      <c r="F51" s="17" t="n"/>
      <c r="G51" s="17">
        <f>IF(E50="","",E50-F50)</f>
        <v/>
      </c>
      <c r="H51" s="15" t="n"/>
      <c r="I51" s="18" t="n"/>
      <c r="J51" s="18" t="n"/>
      <c r="K51" s="15" t="n"/>
      <c r="L51" s="15" t="n"/>
      <c r="M51" s="19" t="n"/>
    </row>
    <row r="52" ht="20" customHeight="1">
      <c r="A52" s="29">
        <f>IF($B$3="","",DATE(YEAR($B$3),MONTH($B$3),DAY($B$3))+44)</f>
        <v/>
      </c>
      <c r="B52" s="9">
        <f>IF(A51="","",TEXT(A51,"DDD"))</f>
        <v/>
      </c>
      <c r="C52" s="10" t="n"/>
      <c r="D52" s="9" t="n"/>
      <c r="E52" s="11" t="n"/>
      <c r="F52" s="11" t="n"/>
      <c r="G52" s="11">
        <f>IF(E51="","",E51-F51)</f>
        <v/>
      </c>
      <c r="H52" s="9" t="n"/>
      <c r="I52" s="12" t="n"/>
      <c r="J52" s="12" t="n"/>
      <c r="K52" s="9" t="n"/>
      <c r="L52" s="9" t="n"/>
      <c r="M52" s="13" t="n"/>
    </row>
    <row r="53" ht="20" customHeight="1">
      <c r="A53" s="30">
        <f>IF($B$3="","",DATE(YEAR($B$3),MONTH($B$3),DAY($B$3))+45)</f>
        <v/>
      </c>
      <c r="B53" s="15">
        <f>IF(A52="","",TEXT(A52,"DDD"))</f>
        <v/>
      </c>
      <c r="C53" s="16" t="n"/>
      <c r="D53" s="15" t="n"/>
      <c r="E53" s="17" t="n"/>
      <c r="F53" s="17" t="n"/>
      <c r="G53" s="17">
        <f>IF(E52="","",E52-F52)</f>
        <v/>
      </c>
      <c r="H53" s="15" t="n"/>
      <c r="I53" s="18" t="n"/>
      <c r="J53" s="18" t="n"/>
      <c r="K53" s="15" t="n"/>
      <c r="L53" s="15" t="n"/>
      <c r="M53" s="19" t="n"/>
    </row>
    <row r="54" ht="20" customHeight="1">
      <c r="A54" s="29">
        <f>IF($B$3="","",DATE(YEAR($B$3),MONTH($B$3),DAY($B$3))+46)</f>
        <v/>
      </c>
      <c r="B54" s="9">
        <f>IF(A53="","",TEXT(A53,"DDD"))</f>
        <v/>
      </c>
      <c r="C54" s="10" t="n"/>
      <c r="D54" s="9" t="n"/>
      <c r="E54" s="11" t="n"/>
      <c r="F54" s="11" t="n"/>
      <c r="G54" s="11">
        <f>IF(E53="","",E53-F53)</f>
        <v/>
      </c>
      <c r="H54" s="9" t="n"/>
      <c r="I54" s="12" t="n"/>
      <c r="J54" s="12" t="n"/>
      <c r="K54" s="9" t="n"/>
      <c r="L54" s="9" t="n"/>
      <c r="M54" s="13" t="n"/>
    </row>
    <row r="55" ht="20" customHeight="1">
      <c r="A55" s="30">
        <f>IF($B$3="","",DATE(YEAR($B$3),MONTH($B$3),DAY($B$3))+47)</f>
        <v/>
      </c>
      <c r="B55" s="15">
        <f>IF(A54="","",TEXT(A54,"DDD"))</f>
        <v/>
      </c>
      <c r="C55" s="16" t="n"/>
      <c r="D55" s="15" t="n"/>
      <c r="E55" s="17" t="n"/>
      <c r="F55" s="17" t="n"/>
      <c r="G55" s="17">
        <f>IF(E54="","",E54-F54)</f>
        <v/>
      </c>
      <c r="H55" s="15" t="n"/>
      <c r="I55" s="18" t="n"/>
      <c r="J55" s="18" t="n"/>
      <c r="K55" s="15" t="n"/>
      <c r="L55" s="15" t="n"/>
      <c r="M55" s="19" t="n"/>
    </row>
    <row r="56" ht="20" customHeight="1">
      <c r="A56" s="29">
        <f>IF($B$3="","",DATE(YEAR($B$3),MONTH($B$3),DAY($B$3))+48)</f>
        <v/>
      </c>
      <c r="B56" s="9">
        <f>IF(A55="","",TEXT(A55,"DDD"))</f>
        <v/>
      </c>
      <c r="C56" s="10" t="n"/>
      <c r="D56" s="9" t="n"/>
      <c r="E56" s="11" t="n"/>
      <c r="F56" s="11" t="n"/>
      <c r="G56" s="11">
        <f>IF(E55="","",E55-F55)</f>
        <v/>
      </c>
      <c r="H56" s="9" t="n"/>
      <c r="I56" s="12" t="n"/>
      <c r="J56" s="12" t="n"/>
      <c r="K56" s="9" t="n"/>
      <c r="L56" s="9" t="n"/>
      <c r="M56" s="13" t="n"/>
    </row>
    <row r="57" ht="20" customHeight="1">
      <c r="A57" s="30">
        <f>IF($B$3="","",DATE(YEAR($B$3),MONTH($B$3),DAY($B$3))+49)</f>
        <v/>
      </c>
      <c r="B57" s="15">
        <f>IF(A56="","",TEXT(A56,"DDD"))</f>
        <v/>
      </c>
      <c r="C57" s="16" t="n"/>
      <c r="D57" s="15" t="n"/>
      <c r="E57" s="17" t="n"/>
      <c r="F57" s="17" t="n"/>
      <c r="G57" s="17">
        <f>IF(E56="","",E56-F56)</f>
        <v/>
      </c>
      <c r="H57" s="15" t="n"/>
      <c r="I57" s="18" t="n"/>
      <c r="J57" s="18" t="n"/>
      <c r="K57" s="15" t="n"/>
      <c r="L57" s="15" t="n"/>
      <c r="M57" s="19" t="n"/>
    </row>
    <row r="58" ht="20" customHeight="1">
      <c r="A58" s="29">
        <f>IF($B$3="","",DATE(YEAR($B$3),MONTH($B$3),DAY($B$3))+50)</f>
        <v/>
      </c>
      <c r="B58" s="9">
        <f>IF(A57="","",TEXT(A57,"DDD"))</f>
        <v/>
      </c>
      <c r="C58" s="10" t="n"/>
      <c r="D58" s="9" t="n"/>
      <c r="E58" s="11" t="n"/>
      <c r="F58" s="11" t="n"/>
      <c r="G58" s="11">
        <f>IF(E57="","",E57-F57)</f>
        <v/>
      </c>
      <c r="H58" s="9" t="n"/>
      <c r="I58" s="12" t="n"/>
      <c r="J58" s="12" t="n"/>
      <c r="K58" s="9" t="n"/>
      <c r="L58" s="9" t="n"/>
      <c r="M58" s="13" t="n"/>
    </row>
    <row r="59" ht="20" customHeight="1">
      <c r="A59" s="30">
        <f>IF($B$3="","",DATE(YEAR($B$3),MONTH($B$3),DAY($B$3))+51)</f>
        <v/>
      </c>
      <c r="B59" s="15">
        <f>IF(A58="","",TEXT(A58,"DDD"))</f>
        <v/>
      </c>
      <c r="C59" s="16" t="n"/>
      <c r="D59" s="15" t="n"/>
      <c r="E59" s="17" t="n"/>
      <c r="F59" s="17" t="n"/>
      <c r="G59" s="17">
        <f>IF(E58="","",E58-F58)</f>
        <v/>
      </c>
      <c r="H59" s="15" t="n"/>
      <c r="I59" s="18" t="n"/>
      <c r="J59" s="18" t="n"/>
      <c r="K59" s="15" t="n"/>
      <c r="L59" s="15" t="n"/>
      <c r="M59" s="19" t="n"/>
    </row>
    <row r="60" ht="20" customHeight="1">
      <c r="A60" s="29">
        <f>IF($B$3="","",DATE(YEAR($B$3),MONTH($B$3),DAY($B$3))+52)</f>
        <v/>
      </c>
      <c r="B60" s="9">
        <f>IF(A59="","",TEXT(A59,"DDD"))</f>
        <v/>
      </c>
      <c r="C60" s="10" t="n"/>
      <c r="D60" s="9" t="n"/>
      <c r="E60" s="11" t="n"/>
      <c r="F60" s="11" t="n"/>
      <c r="G60" s="11">
        <f>IF(E59="","",E59-F59)</f>
        <v/>
      </c>
      <c r="H60" s="9" t="n"/>
      <c r="I60" s="12" t="n"/>
      <c r="J60" s="12" t="n"/>
      <c r="K60" s="9" t="n"/>
      <c r="L60" s="9" t="n"/>
      <c r="M60" s="13" t="n"/>
    </row>
    <row r="61" ht="20" customHeight="1">
      <c r="A61" s="30">
        <f>IF($B$3="","",DATE(YEAR($B$3),MONTH($B$3),DAY($B$3))+53)</f>
        <v/>
      </c>
      <c r="B61" s="15">
        <f>IF(A60="","",TEXT(A60,"DDD"))</f>
        <v/>
      </c>
      <c r="C61" s="16" t="n"/>
      <c r="D61" s="15" t="n"/>
      <c r="E61" s="17" t="n"/>
      <c r="F61" s="17" t="n"/>
      <c r="G61" s="17">
        <f>IF(E60="","",E60-F60)</f>
        <v/>
      </c>
      <c r="H61" s="15" t="n"/>
      <c r="I61" s="18" t="n"/>
      <c r="J61" s="18" t="n"/>
      <c r="K61" s="15" t="n"/>
      <c r="L61" s="15" t="n"/>
      <c r="M61" s="19" t="n"/>
    </row>
    <row r="62" ht="20" customHeight="1">
      <c r="A62" s="29">
        <f>IF($B$3="","",DATE(YEAR($B$3),MONTH($B$3),DAY($B$3))+54)</f>
        <v/>
      </c>
      <c r="B62" s="9">
        <f>IF(A61="","",TEXT(A61,"DDD"))</f>
        <v/>
      </c>
      <c r="C62" s="10" t="n"/>
      <c r="D62" s="9" t="n"/>
      <c r="E62" s="11" t="n"/>
      <c r="F62" s="11" t="n"/>
      <c r="G62" s="11">
        <f>IF(E61="","",E61-F61)</f>
        <v/>
      </c>
      <c r="H62" s="9" t="n"/>
      <c r="I62" s="12" t="n"/>
      <c r="J62" s="12" t="n"/>
      <c r="K62" s="9" t="n"/>
      <c r="L62" s="9" t="n"/>
      <c r="M62" s="13" t="n"/>
    </row>
    <row r="63" ht="20" customHeight="1">
      <c r="A63" s="30">
        <f>IF($B$3="","",DATE(YEAR($B$3),MONTH($B$3),DAY($B$3))+55)</f>
        <v/>
      </c>
      <c r="B63" s="15">
        <f>IF(A62="","",TEXT(A62,"DDD"))</f>
        <v/>
      </c>
      <c r="C63" s="16" t="n"/>
      <c r="D63" s="15" t="n"/>
      <c r="E63" s="17" t="n"/>
      <c r="F63" s="17" t="n"/>
      <c r="G63" s="17">
        <f>IF(E62="","",E62-F62)</f>
        <v/>
      </c>
      <c r="H63" s="15" t="n"/>
      <c r="I63" s="18" t="n"/>
      <c r="J63" s="18" t="n"/>
      <c r="K63" s="15" t="n"/>
      <c r="L63" s="15" t="n"/>
      <c r="M63" s="19" t="n"/>
    </row>
    <row r="64" ht="20" customHeight="1">
      <c r="A64" s="29">
        <f>IF($B$3="","",DATE(YEAR($B$3),MONTH($B$3),DAY($B$3))+56)</f>
        <v/>
      </c>
      <c r="B64" s="9">
        <f>IF(A63="","",TEXT(A63,"DDD"))</f>
        <v/>
      </c>
      <c r="C64" s="10" t="n"/>
      <c r="D64" s="9" t="n"/>
      <c r="E64" s="11" t="n"/>
      <c r="F64" s="11" t="n"/>
      <c r="G64" s="11">
        <f>IF(E63="","",E63-F63)</f>
        <v/>
      </c>
      <c r="H64" s="9" t="n"/>
      <c r="I64" s="12" t="n"/>
      <c r="J64" s="12" t="n"/>
      <c r="K64" s="9" t="n"/>
      <c r="L64" s="9" t="n"/>
      <c r="M64" s="13" t="n"/>
    </row>
    <row r="65" ht="20" customHeight="1">
      <c r="A65" s="30">
        <f>IF($B$3="","",DATE(YEAR($B$3),MONTH($B$3),DAY($B$3))+57)</f>
        <v/>
      </c>
      <c r="B65" s="15">
        <f>IF(A64="","",TEXT(A64,"DDD"))</f>
        <v/>
      </c>
      <c r="C65" s="16" t="n"/>
      <c r="D65" s="15" t="n"/>
      <c r="E65" s="17" t="n"/>
      <c r="F65" s="17" t="n"/>
      <c r="G65" s="17">
        <f>IF(E64="","",E64-F64)</f>
        <v/>
      </c>
      <c r="H65" s="15" t="n"/>
      <c r="I65" s="18" t="n"/>
      <c r="J65" s="18" t="n"/>
      <c r="K65" s="15" t="n"/>
      <c r="L65" s="15" t="n"/>
      <c r="M65" s="19" t="n"/>
    </row>
    <row r="66" ht="20" customHeight="1">
      <c r="A66" s="29">
        <f>IF($B$3="","",DATE(YEAR($B$3),MONTH($B$3),DAY($B$3))+58)</f>
        <v/>
      </c>
      <c r="B66" s="9">
        <f>IF(A65="","",TEXT(A65,"DDD"))</f>
        <v/>
      </c>
      <c r="C66" s="10" t="n"/>
      <c r="D66" s="9" t="n"/>
      <c r="E66" s="11" t="n"/>
      <c r="F66" s="11" t="n"/>
      <c r="G66" s="11">
        <f>IF(E65="","",E65-F65)</f>
        <v/>
      </c>
      <c r="H66" s="9" t="n"/>
      <c r="I66" s="12" t="n"/>
      <c r="J66" s="12" t="n"/>
      <c r="K66" s="9" t="n"/>
      <c r="L66" s="9" t="n"/>
      <c r="M66" s="13" t="n"/>
    </row>
    <row r="67" ht="20" customHeight="1">
      <c r="A67" s="30">
        <f>IF($B$3="","",DATE(YEAR($B$3),MONTH($B$3),DAY($B$3))+59)</f>
        <v/>
      </c>
      <c r="B67" s="15">
        <f>IF(A66="","",TEXT(A66,"DDD"))</f>
        <v/>
      </c>
      <c r="C67" s="16" t="n"/>
      <c r="D67" s="15" t="n"/>
      <c r="E67" s="17" t="n"/>
      <c r="F67" s="17" t="n"/>
      <c r="G67" s="17">
        <f>IF(E66="","",E66-F66)</f>
        <v/>
      </c>
      <c r="H67" s="15" t="n"/>
      <c r="I67" s="18" t="n"/>
      <c r="J67" s="18" t="n"/>
      <c r="K67" s="15" t="n"/>
      <c r="L67" s="15" t="n"/>
      <c r="M67" s="19" t="n"/>
    </row>
    <row r="68" ht="20" customHeight="1">
      <c r="A68" s="29">
        <f>IF($B$3="","",DATE(YEAR($B$3),MONTH($B$3),DAY($B$3))+60)</f>
        <v/>
      </c>
      <c r="B68" s="9">
        <f>IF(A67="","",TEXT(A67,"DDD"))</f>
        <v/>
      </c>
      <c r="C68" s="10" t="n"/>
      <c r="D68" s="9" t="n"/>
      <c r="E68" s="11" t="n"/>
      <c r="F68" s="11" t="n"/>
      <c r="G68" s="11">
        <f>IF(E67="","",E67-F67)</f>
        <v/>
      </c>
      <c r="H68" s="9" t="n"/>
      <c r="I68" s="12" t="n"/>
      <c r="J68" s="12" t="n"/>
      <c r="K68" s="9" t="n"/>
      <c r="L68" s="9" t="n"/>
      <c r="M68" s="13" t="n"/>
    </row>
    <row r="69" ht="20" customHeight="1">
      <c r="A69" s="30">
        <f>IF($B$3="","",DATE(YEAR($B$3),MONTH($B$3),DAY($B$3))+61)</f>
        <v/>
      </c>
      <c r="B69" s="15">
        <f>IF(A68="","",TEXT(A68,"DDD"))</f>
        <v/>
      </c>
      <c r="C69" s="16" t="n"/>
      <c r="D69" s="15" t="n"/>
      <c r="E69" s="17" t="n"/>
      <c r="F69" s="17" t="n"/>
      <c r="G69" s="17">
        <f>IF(E68="","",E68-F68)</f>
        <v/>
      </c>
      <c r="H69" s="15" t="n"/>
      <c r="I69" s="18" t="n"/>
      <c r="J69" s="18" t="n"/>
      <c r="K69" s="15" t="n"/>
      <c r="L69" s="15" t="n"/>
      <c r="M69" s="19" t="n"/>
    </row>
    <row r="70" ht="20" customHeight="1">
      <c r="A70" s="29">
        <f>IF($B$3="","",DATE(YEAR($B$3),MONTH($B$3),DAY($B$3))+62)</f>
        <v/>
      </c>
      <c r="B70" s="9">
        <f>IF(A69="","",TEXT(A69,"DDD"))</f>
        <v/>
      </c>
      <c r="C70" s="10" t="n"/>
      <c r="D70" s="9" t="n"/>
      <c r="E70" s="11" t="n"/>
      <c r="F70" s="11" t="n"/>
      <c r="G70" s="11">
        <f>IF(E69="","",E69-F69)</f>
        <v/>
      </c>
      <c r="H70" s="9" t="n"/>
      <c r="I70" s="12" t="n"/>
      <c r="J70" s="12" t="n"/>
      <c r="K70" s="9" t="n"/>
      <c r="L70" s="9" t="n"/>
      <c r="M70" s="13" t="n"/>
    </row>
    <row r="71" ht="20" customHeight="1">
      <c r="A71" s="30">
        <f>IF($B$3="","",DATE(YEAR($B$3),MONTH($B$3),DAY($B$3))+63)</f>
        <v/>
      </c>
      <c r="B71" s="15">
        <f>IF(A70="","",TEXT(A70,"DDD"))</f>
        <v/>
      </c>
      <c r="C71" s="16" t="n"/>
      <c r="D71" s="15" t="n"/>
      <c r="E71" s="17" t="n"/>
      <c r="F71" s="17" t="n"/>
      <c r="G71" s="17">
        <f>IF(E70="","",E70-F70)</f>
        <v/>
      </c>
      <c r="H71" s="15" t="n"/>
      <c r="I71" s="18" t="n"/>
      <c r="J71" s="18" t="n"/>
      <c r="K71" s="15" t="n"/>
      <c r="L71" s="15" t="n"/>
      <c r="M71" s="19" t="n"/>
    </row>
    <row r="72" ht="20" customHeight="1">
      <c r="A72" s="29">
        <f>IF($B$3="","",DATE(YEAR($B$3),MONTH($B$3),DAY($B$3))+64)</f>
        <v/>
      </c>
      <c r="B72" s="9">
        <f>IF(A71="","",TEXT(A71,"DDD"))</f>
        <v/>
      </c>
      <c r="C72" s="10" t="n"/>
      <c r="D72" s="9" t="n"/>
      <c r="E72" s="11" t="n"/>
      <c r="F72" s="11" t="n"/>
      <c r="G72" s="11">
        <f>IF(E71="","",E71-F71)</f>
        <v/>
      </c>
      <c r="H72" s="9" t="n"/>
      <c r="I72" s="12" t="n"/>
      <c r="J72" s="12" t="n"/>
      <c r="K72" s="9" t="n"/>
      <c r="L72" s="9" t="n"/>
      <c r="M72" s="13" t="n"/>
    </row>
    <row r="73" ht="20" customHeight="1">
      <c r="A73" s="30">
        <f>IF($B$3="","",DATE(YEAR($B$3),MONTH($B$3),DAY($B$3))+65)</f>
        <v/>
      </c>
      <c r="B73" s="15">
        <f>IF(A72="","",TEXT(A72,"DDD"))</f>
        <v/>
      </c>
      <c r="C73" s="16" t="n"/>
      <c r="D73" s="15" t="n"/>
      <c r="E73" s="17" t="n"/>
      <c r="F73" s="17" t="n"/>
      <c r="G73" s="17">
        <f>IF(E72="","",E72-F72)</f>
        <v/>
      </c>
      <c r="H73" s="15" t="n"/>
      <c r="I73" s="18" t="n"/>
      <c r="J73" s="18" t="n"/>
      <c r="K73" s="15" t="n"/>
      <c r="L73" s="15" t="n"/>
      <c r="M73" s="19" t="n"/>
    </row>
    <row r="74" ht="20" customHeight="1">
      <c r="A74" s="29">
        <f>IF($B$3="","",DATE(YEAR($B$3),MONTH($B$3),DAY($B$3))+66)</f>
        <v/>
      </c>
      <c r="B74" s="9">
        <f>IF(A73="","",TEXT(A73,"DDD"))</f>
        <v/>
      </c>
      <c r="C74" s="10" t="n"/>
      <c r="D74" s="9" t="n"/>
      <c r="E74" s="11" t="n"/>
      <c r="F74" s="11" t="n"/>
      <c r="G74" s="11">
        <f>IF(E73="","",E73-F73)</f>
        <v/>
      </c>
      <c r="H74" s="9" t="n"/>
      <c r="I74" s="12" t="n"/>
      <c r="J74" s="12" t="n"/>
      <c r="K74" s="9" t="n"/>
      <c r="L74" s="9" t="n"/>
      <c r="M74" s="13" t="n"/>
    </row>
    <row r="75" ht="20" customHeight="1">
      <c r="A75" s="30">
        <f>IF($B$3="","",DATE(YEAR($B$3),MONTH($B$3),DAY($B$3))+67)</f>
        <v/>
      </c>
      <c r="B75" s="15">
        <f>IF(A74="","",TEXT(A74,"DDD"))</f>
        <v/>
      </c>
      <c r="C75" s="16" t="n"/>
      <c r="D75" s="15" t="n"/>
      <c r="E75" s="17" t="n"/>
      <c r="F75" s="17" t="n"/>
      <c r="G75" s="17">
        <f>IF(E74="","",E74-F74)</f>
        <v/>
      </c>
      <c r="H75" s="15" t="n"/>
      <c r="I75" s="18" t="n"/>
      <c r="J75" s="18" t="n"/>
      <c r="K75" s="15" t="n"/>
      <c r="L75" s="15" t="n"/>
      <c r="M75" s="19" t="n"/>
    </row>
    <row r="76" ht="20" customHeight="1">
      <c r="A76" s="29">
        <f>IF($B$3="","",DATE(YEAR($B$3),MONTH($B$3),DAY($B$3))+68)</f>
        <v/>
      </c>
      <c r="B76" s="9">
        <f>IF(A75="","",TEXT(A75,"DDD"))</f>
        <v/>
      </c>
      <c r="C76" s="10" t="n"/>
      <c r="D76" s="9" t="n"/>
      <c r="E76" s="11" t="n"/>
      <c r="F76" s="11" t="n"/>
      <c r="G76" s="11">
        <f>IF(E75="","",E75-F75)</f>
        <v/>
      </c>
      <c r="H76" s="9" t="n"/>
      <c r="I76" s="12" t="n"/>
      <c r="J76" s="12" t="n"/>
      <c r="K76" s="9" t="n"/>
      <c r="L76" s="9" t="n"/>
      <c r="M76" s="13" t="n"/>
    </row>
    <row r="77" ht="20" customHeight="1">
      <c r="A77" s="30">
        <f>IF($B$3="","",DATE(YEAR($B$3),MONTH($B$3),DAY($B$3))+69)</f>
        <v/>
      </c>
      <c r="B77" s="15">
        <f>IF(A76="","",TEXT(A76,"DDD"))</f>
        <v/>
      </c>
      <c r="C77" s="16" t="n"/>
      <c r="D77" s="15" t="n"/>
      <c r="E77" s="17" t="n"/>
      <c r="F77" s="17" t="n"/>
      <c r="G77" s="17">
        <f>IF(E76="","",E76-F76)</f>
        <v/>
      </c>
      <c r="H77" s="15" t="n"/>
      <c r="I77" s="18" t="n"/>
      <c r="J77" s="18" t="n"/>
      <c r="K77" s="15" t="n"/>
      <c r="L77" s="15" t="n"/>
      <c r="M77" s="19" t="n"/>
    </row>
    <row r="78" ht="20" customHeight="1">
      <c r="A78" s="29">
        <f>IF($B$3="","",DATE(YEAR($B$3),MONTH($B$3),DAY($B$3))+70)</f>
        <v/>
      </c>
      <c r="B78" s="9">
        <f>IF(A77="","",TEXT(A77,"DDD"))</f>
        <v/>
      </c>
      <c r="C78" s="10" t="n"/>
      <c r="D78" s="9" t="n"/>
      <c r="E78" s="11" t="n"/>
      <c r="F78" s="11" t="n"/>
      <c r="G78" s="11">
        <f>IF(E77="","",E77-F77)</f>
        <v/>
      </c>
      <c r="H78" s="9" t="n"/>
      <c r="I78" s="12" t="n"/>
      <c r="J78" s="12" t="n"/>
      <c r="K78" s="9" t="n"/>
      <c r="L78" s="9" t="n"/>
      <c r="M78" s="13" t="n"/>
    </row>
    <row r="79" ht="20" customHeight="1">
      <c r="A79" s="30">
        <f>IF($B$3="","",DATE(YEAR($B$3),MONTH($B$3),DAY($B$3))+71)</f>
        <v/>
      </c>
      <c r="B79" s="15">
        <f>IF(A78="","",TEXT(A78,"DDD"))</f>
        <v/>
      </c>
      <c r="C79" s="16" t="n"/>
      <c r="D79" s="15" t="n"/>
      <c r="E79" s="17" t="n"/>
      <c r="F79" s="17" t="n"/>
      <c r="G79" s="17">
        <f>IF(E78="","",E78-F78)</f>
        <v/>
      </c>
      <c r="H79" s="15" t="n"/>
      <c r="I79" s="18" t="n"/>
      <c r="J79" s="18" t="n"/>
      <c r="K79" s="15" t="n"/>
      <c r="L79" s="15" t="n"/>
      <c r="M79" s="19" t="n"/>
    </row>
    <row r="80" ht="20" customHeight="1">
      <c r="A80" s="29">
        <f>IF($B$3="","",DATE(YEAR($B$3),MONTH($B$3),DAY($B$3))+72)</f>
        <v/>
      </c>
      <c r="B80" s="9">
        <f>IF(A79="","",TEXT(A79,"DDD"))</f>
        <v/>
      </c>
      <c r="C80" s="10" t="n"/>
      <c r="D80" s="9" t="n"/>
      <c r="E80" s="11" t="n"/>
      <c r="F80" s="11" t="n"/>
      <c r="G80" s="11">
        <f>IF(E79="","",E79-F79)</f>
        <v/>
      </c>
      <c r="H80" s="9" t="n"/>
      <c r="I80" s="12" t="n"/>
      <c r="J80" s="12" t="n"/>
      <c r="K80" s="9" t="n"/>
      <c r="L80" s="9" t="n"/>
      <c r="M80" s="13" t="n"/>
    </row>
    <row r="81" ht="20" customHeight="1">
      <c r="A81" s="30">
        <f>IF($B$3="","",DATE(YEAR($B$3),MONTH($B$3),DAY($B$3))+73)</f>
        <v/>
      </c>
      <c r="B81" s="15">
        <f>IF(A80="","",TEXT(A80,"DDD"))</f>
        <v/>
      </c>
      <c r="C81" s="16" t="n"/>
      <c r="D81" s="15" t="n"/>
      <c r="E81" s="17" t="n"/>
      <c r="F81" s="17" t="n"/>
      <c r="G81" s="17">
        <f>IF(E80="","",E80-F80)</f>
        <v/>
      </c>
      <c r="H81" s="15" t="n"/>
      <c r="I81" s="18" t="n"/>
      <c r="J81" s="18" t="n"/>
      <c r="K81" s="15" t="n"/>
      <c r="L81" s="15" t="n"/>
      <c r="M81" s="19" t="n"/>
    </row>
    <row r="82" ht="20" customHeight="1">
      <c r="A82" s="29">
        <f>IF($B$3="","",DATE(YEAR($B$3),MONTH($B$3),DAY($B$3))+74)</f>
        <v/>
      </c>
      <c r="B82" s="9">
        <f>IF(A81="","",TEXT(A81,"DDD"))</f>
        <v/>
      </c>
      <c r="C82" s="10" t="n"/>
      <c r="D82" s="9" t="n"/>
      <c r="E82" s="11" t="n"/>
      <c r="F82" s="11" t="n"/>
      <c r="G82" s="11">
        <f>IF(E81="","",E81-F81)</f>
        <v/>
      </c>
      <c r="H82" s="9" t="n"/>
      <c r="I82" s="12" t="n"/>
      <c r="J82" s="12" t="n"/>
      <c r="K82" s="9" t="n"/>
      <c r="L82" s="9" t="n"/>
      <c r="M82" s="13" t="n"/>
    </row>
    <row r="83" ht="20" customHeight="1">
      <c r="A83" s="30">
        <f>IF($B$3="","",DATE(YEAR($B$3),MONTH($B$3),DAY($B$3))+75)</f>
        <v/>
      </c>
      <c r="B83" s="15">
        <f>IF(A82="","",TEXT(A82,"DDD"))</f>
        <v/>
      </c>
      <c r="C83" s="16" t="n"/>
      <c r="D83" s="15" t="n"/>
      <c r="E83" s="17" t="n"/>
      <c r="F83" s="17" t="n"/>
      <c r="G83" s="17">
        <f>IF(E82="","",E82-F82)</f>
        <v/>
      </c>
      <c r="H83" s="15" t="n"/>
      <c r="I83" s="18" t="n"/>
      <c r="J83" s="18" t="n"/>
      <c r="K83" s="15" t="n"/>
      <c r="L83" s="15" t="n"/>
      <c r="M83" s="19" t="n"/>
    </row>
    <row r="84" ht="20" customHeight="1">
      <c r="A84" s="29">
        <f>IF($B$3="","",DATE(YEAR($B$3),MONTH($B$3),DAY($B$3))+76)</f>
        <v/>
      </c>
      <c r="B84" s="9">
        <f>IF(A83="","",TEXT(A83,"DDD"))</f>
        <v/>
      </c>
      <c r="C84" s="10" t="n"/>
      <c r="D84" s="9" t="n"/>
      <c r="E84" s="11" t="n"/>
      <c r="F84" s="11" t="n"/>
      <c r="G84" s="11">
        <f>IF(E83="","",E83-F83)</f>
        <v/>
      </c>
      <c r="H84" s="9" t="n"/>
      <c r="I84" s="12" t="n"/>
      <c r="J84" s="12" t="n"/>
      <c r="K84" s="9" t="n"/>
      <c r="L84" s="9" t="n"/>
      <c r="M84" s="13" t="n"/>
    </row>
    <row r="85" ht="20" customHeight="1">
      <c r="A85" s="30">
        <f>IF($B$3="","",DATE(YEAR($B$3),MONTH($B$3),DAY($B$3))+77)</f>
        <v/>
      </c>
      <c r="B85" s="15">
        <f>IF(A84="","",TEXT(A84,"DDD"))</f>
        <v/>
      </c>
      <c r="C85" s="16" t="n"/>
      <c r="D85" s="15" t="n"/>
      <c r="E85" s="17" t="n"/>
      <c r="F85" s="17" t="n"/>
      <c r="G85" s="17">
        <f>IF(E84="","",E84-F84)</f>
        <v/>
      </c>
      <c r="H85" s="15" t="n"/>
      <c r="I85" s="18" t="n"/>
      <c r="J85" s="18" t="n"/>
      <c r="K85" s="15" t="n"/>
      <c r="L85" s="15" t="n"/>
      <c r="M85" s="19" t="n"/>
    </row>
    <row r="86" ht="20" customHeight="1">
      <c r="A86" s="29">
        <f>IF($B$3="","",DATE(YEAR($B$3),MONTH($B$3),DAY($B$3))+78)</f>
        <v/>
      </c>
      <c r="B86" s="9">
        <f>IF(A85="","",TEXT(A85,"DDD"))</f>
        <v/>
      </c>
      <c r="C86" s="10" t="n"/>
      <c r="D86" s="9" t="n"/>
      <c r="E86" s="11" t="n"/>
      <c r="F86" s="11" t="n"/>
      <c r="G86" s="11">
        <f>IF(E85="","",E85-F85)</f>
        <v/>
      </c>
      <c r="H86" s="9" t="n"/>
      <c r="I86" s="12" t="n"/>
      <c r="J86" s="12" t="n"/>
      <c r="K86" s="9" t="n"/>
      <c r="L86" s="9" t="n"/>
      <c r="M86" s="13" t="n"/>
    </row>
    <row r="87" ht="20" customHeight="1">
      <c r="A87" s="30">
        <f>IF($B$3="","",DATE(YEAR($B$3),MONTH($B$3),DAY($B$3))+79)</f>
        <v/>
      </c>
      <c r="B87" s="15">
        <f>IF(A86="","",TEXT(A86,"DDD"))</f>
        <v/>
      </c>
      <c r="C87" s="16" t="n"/>
      <c r="D87" s="15" t="n"/>
      <c r="E87" s="17" t="n"/>
      <c r="F87" s="17" t="n"/>
      <c r="G87" s="17">
        <f>IF(E86="","",E86-F86)</f>
        <v/>
      </c>
      <c r="H87" s="15" t="n"/>
      <c r="I87" s="18" t="n"/>
      <c r="J87" s="18" t="n"/>
      <c r="K87" s="15" t="n"/>
      <c r="L87" s="15" t="n"/>
      <c r="M87" s="19" t="n"/>
    </row>
    <row r="88" ht="20" customHeight="1">
      <c r="A88" s="29">
        <f>IF($B$3="","",DATE(YEAR($B$3),MONTH($B$3),DAY($B$3))+80)</f>
        <v/>
      </c>
      <c r="B88" s="9">
        <f>IF(A87="","",TEXT(A87,"DDD"))</f>
        <v/>
      </c>
      <c r="C88" s="10" t="n"/>
      <c r="D88" s="9" t="n"/>
      <c r="E88" s="11" t="n"/>
      <c r="F88" s="11" t="n"/>
      <c r="G88" s="11">
        <f>IF(E87="","",E87-F87)</f>
        <v/>
      </c>
      <c r="H88" s="9" t="n"/>
      <c r="I88" s="12" t="n"/>
      <c r="J88" s="12" t="n"/>
      <c r="K88" s="9" t="n"/>
      <c r="L88" s="9" t="n"/>
      <c r="M88" s="13" t="n"/>
    </row>
    <row r="89" ht="20" customHeight="1">
      <c r="A89" s="30">
        <f>IF($B$3="","",DATE(YEAR($B$3),MONTH($B$3),DAY($B$3))+81)</f>
        <v/>
      </c>
      <c r="B89" s="15">
        <f>IF(A88="","",TEXT(A88,"DDD"))</f>
        <v/>
      </c>
      <c r="C89" s="16" t="n"/>
      <c r="D89" s="15" t="n"/>
      <c r="E89" s="17" t="n"/>
      <c r="F89" s="17" t="n"/>
      <c r="G89" s="17">
        <f>IF(E88="","",E88-F88)</f>
        <v/>
      </c>
      <c r="H89" s="15" t="n"/>
      <c r="I89" s="18" t="n"/>
      <c r="J89" s="18" t="n"/>
      <c r="K89" s="15" t="n"/>
      <c r="L89" s="15" t="n"/>
      <c r="M89" s="19" t="n"/>
    </row>
    <row r="90" ht="20" customHeight="1">
      <c r="A90" s="29">
        <f>IF($B$3="","",DATE(YEAR($B$3),MONTH($B$3),DAY($B$3))+82)</f>
        <v/>
      </c>
      <c r="B90" s="9">
        <f>IF(A89="","",TEXT(A89,"DDD"))</f>
        <v/>
      </c>
      <c r="C90" s="10" t="n"/>
      <c r="D90" s="9" t="n"/>
      <c r="E90" s="11" t="n"/>
      <c r="F90" s="11" t="n"/>
      <c r="G90" s="11">
        <f>IF(E89="","",E89-F89)</f>
        <v/>
      </c>
      <c r="H90" s="9" t="n"/>
      <c r="I90" s="12" t="n"/>
      <c r="J90" s="12" t="n"/>
      <c r="K90" s="9" t="n"/>
      <c r="L90" s="9" t="n"/>
      <c r="M90" s="13" t="n"/>
    </row>
    <row r="91" ht="20" customHeight="1">
      <c r="A91" s="30">
        <f>IF($B$3="","",DATE(YEAR($B$3),MONTH($B$3),DAY($B$3))+83)</f>
        <v/>
      </c>
      <c r="B91" s="15">
        <f>IF(A90="","",TEXT(A90,"DDD"))</f>
        <v/>
      </c>
      <c r="C91" s="16" t="n"/>
      <c r="D91" s="15" t="n"/>
      <c r="E91" s="17" t="n"/>
      <c r="F91" s="17" t="n"/>
      <c r="G91" s="17">
        <f>IF(E90="","",E90-F90)</f>
        <v/>
      </c>
      <c r="H91" s="15" t="n"/>
      <c r="I91" s="18" t="n"/>
      <c r="J91" s="18" t="n"/>
      <c r="K91" s="15" t="n"/>
      <c r="L91" s="15" t="n"/>
      <c r="M91" s="19" t="n"/>
    </row>
    <row r="92" ht="20" customHeight="1">
      <c r="A92" s="29">
        <f>IF($B$3="","",DATE(YEAR($B$3),MONTH($B$3),DAY($B$3))+84)</f>
        <v/>
      </c>
      <c r="B92" s="9">
        <f>IF(A91="","",TEXT(A91,"DDD"))</f>
        <v/>
      </c>
      <c r="C92" s="10" t="n"/>
      <c r="D92" s="9" t="n"/>
      <c r="E92" s="11" t="n"/>
      <c r="F92" s="11" t="n"/>
      <c r="G92" s="11">
        <f>IF(E91="","",E91-F91)</f>
        <v/>
      </c>
      <c r="H92" s="9" t="n"/>
      <c r="I92" s="12" t="n"/>
      <c r="J92" s="12" t="n"/>
      <c r="K92" s="9" t="n"/>
      <c r="L92" s="9" t="n"/>
      <c r="M92" s="13" t="n"/>
    </row>
    <row r="93" ht="20" customHeight="1">
      <c r="A93" s="30">
        <f>IF($B$3="","",DATE(YEAR($B$3),MONTH($B$3),DAY($B$3))+85)</f>
        <v/>
      </c>
      <c r="B93" s="15">
        <f>IF(A92="","",TEXT(A92,"DDD"))</f>
        <v/>
      </c>
      <c r="C93" s="16" t="n"/>
      <c r="D93" s="15" t="n"/>
      <c r="E93" s="17" t="n"/>
      <c r="F93" s="17" t="n"/>
      <c r="G93" s="17">
        <f>IF(E92="","",E92-F92)</f>
        <v/>
      </c>
      <c r="H93" s="15" t="n"/>
      <c r="I93" s="18" t="n"/>
      <c r="J93" s="18" t="n"/>
      <c r="K93" s="15" t="n"/>
      <c r="L93" s="15" t="n"/>
      <c r="M93" s="19" t="n"/>
    </row>
    <row r="94" ht="20" customHeight="1">
      <c r="A94" s="29">
        <f>IF($B$3="","",DATE(YEAR($B$3),MONTH($B$3),DAY($B$3))+86)</f>
        <v/>
      </c>
      <c r="B94" s="9">
        <f>IF(A93="","",TEXT(A93,"DDD"))</f>
        <v/>
      </c>
      <c r="C94" s="10" t="n"/>
      <c r="D94" s="9" t="n"/>
      <c r="E94" s="11" t="n"/>
      <c r="F94" s="11" t="n"/>
      <c r="G94" s="11">
        <f>IF(E93="","",E93-F93)</f>
        <v/>
      </c>
      <c r="H94" s="9" t="n"/>
      <c r="I94" s="12" t="n"/>
      <c r="J94" s="12" t="n"/>
      <c r="K94" s="9" t="n"/>
      <c r="L94" s="9" t="n"/>
      <c r="M94" s="13" t="n"/>
    </row>
    <row r="95" ht="20" customHeight="1">
      <c r="A95" s="30">
        <f>IF($B$3="","",DATE(YEAR($B$3),MONTH($B$3),DAY($B$3))+87)</f>
        <v/>
      </c>
      <c r="B95" s="15">
        <f>IF(A94="","",TEXT(A94,"DDD"))</f>
        <v/>
      </c>
      <c r="C95" s="16" t="n"/>
      <c r="D95" s="15" t="n"/>
      <c r="E95" s="17" t="n"/>
      <c r="F95" s="17" t="n"/>
      <c r="G95" s="17">
        <f>IF(E94="","",E94-F94)</f>
        <v/>
      </c>
      <c r="H95" s="15" t="n"/>
      <c r="I95" s="18" t="n"/>
      <c r="J95" s="18" t="n"/>
      <c r="K95" s="15" t="n"/>
      <c r="L95" s="15" t="n"/>
      <c r="M95" s="19" t="n"/>
    </row>
    <row r="96" ht="20" customHeight="1">
      <c r="A96" s="29">
        <f>IF($B$3="","",DATE(YEAR($B$3),MONTH($B$3),DAY($B$3))+88)</f>
        <v/>
      </c>
      <c r="B96" s="9">
        <f>IF(A95="","",TEXT(A95,"DDD"))</f>
        <v/>
      </c>
      <c r="C96" s="10" t="n"/>
      <c r="D96" s="9" t="n"/>
      <c r="E96" s="11" t="n"/>
      <c r="F96" s="11" t="n"/>
      <c r="G96" s="11">
        <f>IF(E95="","",E95-F95)</f>
        <v/>
      </c>
      <c r="H96" s="9" t="n"/>
      <c r="I96" s="12" t="n"/>
      <c r="J96" s="12" t="n"/>
      <c r="K96" s="9" t="n"/>
      <c r="L96" s="9" t="n"/>
      <c r="M96" s="13" t="n"/>
    </row>
    <row r="97">
      <c r="A97" s="30">
        <f>IF($B$3="","",DATE(YEAR($B$3),MONTH($B$3),DAY($B$3))+89)</f>
        <v/>
      </c>
      <c r="B97" s="15">
        <f>IF(A96="","",TEXT(A96,"DDD"))</f>
        <v/>
      </c>
      <c r="C97" s="16" t="n"/>
      <c r="D97" s="15" t="n"/>
      <c r="E97" s="17" t="n"/>
      <c r="F97" s="17" t="n"/>
      <c r="G97" s="17">
        <f>IF(E96="","",E96-F96)</f>
        <v/>
      </c>
      <c r="H97" s="15" t="n"/>
      <c r="I97" s="18" t="n"/>
      <c r="J97" s="18" t="n"/>
      <c r="K97" s="15" t="n"/>
      <c r="L97" s="15" t="n"/>
      <c r="M97" s="19" t="n"/>
    </row>
    <row r="98"/>
    <row r="99">
      <c r="A99" s="20" t="inlineStr">
        <is>
          <t>FWD Assist HQ — TDIU Toolkit</t>
        </is>
      </c>
    </row>
  </sheetData>
  <mergeCells count="3">
    <mergeCell ref="A2:M2"/>
    <mergeCell ref="A98:J98"/>
    <mergeCell ref="A1:M1"/>
  </mergeCells>
  <dataValidations count="2">
    <dataValidation sqref="C7:C96" showDropDown="0" showInputMessage="0" showErrorMessage="0" allowBlank="1" errorTitle="Invalid Entry" error="Please enter a value from 0 to 10" type="list">
      <formula1>"0,1,2,3,4,5,6,7,8,9,10"</formula1>
    </dataValidation>
    <dataValidation sqref="I7:I96 J7:J96" showDropDown="0" showInputMessage="0" showErrorMessage="0" allowBlank="1" errorTitle="Invalid Entry" error="Please enter Y or N" type="list">
      <formula1>"Y,N"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9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</cols>
  <sheetData>
    <row r="1" ht="25" customHeight="1">
      <c r="A1" s="1" t="inlineStr">
        <is>
          <t>SYMPTOM TRACKING SUMMARY</t>
        </is>
      </c>
      <c r="B1" s="3" t="n"/>
    </row>
    <row r="2">
      <c r="A2" s="34" t="inlineStr">
        <is>
          <t>Auto-calculated sum</t>
        </is>
      </c>
      <c r="B2" s="27" t="inlineStr"/>
      <c r="C2" s="27" t="inlineStr"/>
      <c r="D2" s="27" t="inlineStr"/>
      <c r="E2" s="27" t="inlineStr"/>
      <c r="F2" s="27" t="inlineStr"/>
      <c r="G2" s="27" t="inlineStr"/>
      <c r="H2" s="27" t="inlineStr"/>
      <c r="I2" s="27" t="inlineStr"/>
      <c r="J2" s="27" t="inlineStr"/>
    </row>
    <row r="3"/>
    <row r="4">
      <c r="A4" s="5" t="inlineStr">
        <is>
          <t>Average Pain Level:</t>
        </is>
      </c>
      <c r="B4" s="31">
        <f>IFERROR(AVERAGE('Daily Log'!C$7:C$96),"-")</f>
        <v/>
      </c>
    </row>
    <row r="5">
      <c r="A5" s="5" t="inlineStr">
        <is>
          <t>Total Work Hours Attempted:</t>
        </is>
      </c>
      <c r="B5" s="31">
        <f>IFERROR(SUM('Daily Log'!E$7:E$96),0)</f>
        <v/>
      </c>
    </row>
    <row r="6">
      <c r="A6" s="5" t="inlineStr">
        <is>
          <t>Total Work Hours Completed:</t>
        </is>
      </c>
      <c r="B6" s="31">
        <f>IFERROR(SUM('Daily Log'!F$7:F$96),0)</f>
        <v/>
      </c>
    </row>
    <row r="7">
      <c r="A7" s="5" t="inlineStr">
        <is>
          <t>Total Hours Lost:</t>
        </is>
      </c>
      <c r="B7" s="32">
        <f>IFERROR(SUM('Daily Log'!G$7:G$96),0)</f>
        <v/>
      </c>
    </row>
    <row r="8">
      <c r="A8" s="5" t="inlineStr">
        <is>
          <t>Percentage of Days Unable to Work:</t>
        </is>
      </c>
      <c r="B8" s="33">
        <f>IFERROR(COUNTIF('Daily Log'!F$7:F$96,0)/COUNTA('Daily Log'!F$7:F$96),"-")</f>
        <v/>
      </c>
    </row>
    <row r="9">
      <c r="A9" s="5" t="inlineStr">
        <is>
          <t>Days Unable to Drive:</t>
        </is>
      </c>
      <c r="B9" s="24">
        <f>IFERROR(COUNTIF('Daily Log'!I$7:I$96,"N"),0)</f>
        <v/>
      </c>
    </row>
    <row r="10">
      <c r="A10" s="5" t="inlineStr">
        <is>
          <t>Days Unable to Do Household Tasks:</t>
        </is>
      </c>
      <c r="B10" s="24">
        <f>IFERROR(COUNTIF('Daily Log'!J$7:J$96,"N"),0)</f>
        <v/>
      </c>
    </row>
    <row r="11"/>
    <row r="12" ht="50" customHeight="1">
      <c r="A12" s="25" t="inlineStr">
        <is>
          <t>EVIDENCE SUMMARY STATEMENT</t>
        </is>
      </c>
    </row>
    <row r="13"/>
    <row r="14"/>
    <row r="15"/>
    <row r="16"/>
    <row r="18"/>
    <row r="19">
      <c r="A19" s="20" t="inlineStr">
        <is>
          <t>FWD Assist HQ — TDIU Toolkit</t>
        </is>
      </c>
    </row>
  </sheetData>
  <mergeCells count="4">
    <mergeCell ref="A12:B16"/>
    <mergeCell ref="A11:B11"/>
    <mergeCell ref="A1:B1"/>
    <mergeCell ref="A18:J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2026-04-13T03:44:58Z</dcterms:created>
  <dcterms:modified xmlns:dcterms="http://purl.org/dc/terms/" xmlns:xsi="http://www.w3.org/2001/XMLSchema-instance" xsi:type="dcterms:W3CDTF">2026-04-14T04:21:04Z</dcterms:modified>
</cp:coreProperties>
</file>