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ilitary Comp Calculator" sheetId="1" state="visible" r:id="rId1"/>
    <sheet xmlns:r="http://schemas.openxmlformats.org/officeDocument/2006/relationships" name="Job Offer Comparison" sheetId="2" state="visible" r:id="rId2"/>
    <sheet xmlns:r="http://schemas.openxmlformats.org/officeDocument/2006/relationships" name="Relocation Cost Analysi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0.0"/>
    <numFmt numFmtId="166" formatCode="0.0&quot;  months&quot;"/>
  </numFmts>
  <fonts count="2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i val="1"/>
      <color rgb="FFE94560"/>
      <sz val="11"/>
    </font>
    <font>
      <name val="Arial"/>
      <charset val="1"/>
      <family val="0"/>
      <b val="1"/>
      <color rgb="FF0F3460"/>
      <sz val="11"/>
    </font>
    <font>
      <name val="Arial"/>
      <charset val="1"/>
      <family val="0"/>
      <sz val="10"/>
    </font>
    <font>
      <name val="Arial"/>
      <charset val="1"/>
      <family val="0"/>
      <color rgb="FF0F3460"/>
      <sz val="10"/>
    </font>
    <font>
      <name val="Arial"/>
      <charset val="1"/>
      <family val="0"/>
      <i val="1"/>
      <color rgb="FF666666"/>
      <sz val="9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1A1A2E"/>
      <sz val="11"/>
    </font>
    <font>
      <name val="Arial"/>
      <charset val="1"/>
      <family val="0"/>
      <b val="1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E9456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0F3460"/>
      <sz val="10"/>
    </font>
    <font>
      <name val="Arial"/>
      <charset val="1"/>
      <family val="0"/>
      <i val="1"/>
      <color rgb="FFE94560"/>
      <sz val="10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E8F4F8"/>
        <bgColor rgb="FFF5F5F5"/>
      </patternFill>
    </fill>
    <fill>
      <patternFill patternType="solid">
        <fgColor rgb="FFF5F5F5"/>
        <bgColor rgb="FFE8F4F8"/>
      </patternFill>
    </fill>
    <fill>
      <patternFill patternType="solid">
        <fgColor rgb="FFE94560"/>
        <bgColor rgb="FF993366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0" fontId="15" fillId="5" borderId="0" applyAlignment="1" pivotButton="0" quotePrefix="0" xfId="0">
      <alignment horizontal="general" vertical="bottom"/>
    </xf>
    <xf numFmtId="164" fontId="15" fillId="5" borderId="0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164" fontId="17" fillId="0" borderId="0" applyAlignment="1" pivotButton="0" quotePrefix="0" xfId="0">
      <alignment horizontal="general" vertical="bottom"/>
    </xf>
    <xf numFmtId="0" fontId="15" fillId="6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right" vertical="bottom"/>
    </xf>
    <xf numFmtId="0" fontId="7" fillId="0" borderId="0" applyAlignment="1" pivotButton="0" quotePrefix="0" xfId="0">
      <alignment horizontal="right" vertical="bottom"/>
    </xf>
    <xf numFmtId="10" fontId="8" fillId="0" borderId="0" applyAlignment="1" pivotButton="0" quotePrefix="0" xfId="0">
      <alignment horizontal="right" vertical="bottom"/>
    </xf>
    <xf numFmtId="164" fontId="12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 wrapText="1"/>
    </xf>
    <xf numFmtId="0" fontId="19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0" fontId="15" fillId="5" borderId="0" applyAlignment="1" pivotButton="0" quotePrefix="0" xfId="0">
      <alignment horizontal="general" vertical="bottom"/>
    </xf>
    <xf numFmtId="164" fontId="15" fillId="5" borderId="0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164" fontId="17" fillId="0" borderId="0" applyAlignment="1" pivotButton="0" quotePrefix="0" xfId="0">
      <alignment horizontal="general" vertical="bottom"/>
    </xf>
    <xf numFmtId="0" fontId="15" fillId="6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right" vertical="bottom"/>
    </xf>
    <xf numFmtId="0" fontId="7" fillId="0" borderId="0" applyAlignment="1" pivotButton="0" quotePrefix="0" xfId="0">
      <alignment horizontal="right" vertical="bottom"/>
    </xf>
    <xf numFmtId="10" fontId="8" fillId="0" borderId="0" applyAlignment="1" pivotButton="0" quotePrefix="0" xfId="0">
      <alignment horizontal="right" vertical="bottom"/>
    </xf>
    <xf numFmtId="164" fontId="12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0" fontId="20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left" vertical="center" wrapText="1"/>
    </xf>
    <xf numFmtId="0" fontId="18" fillId="8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6" min="1" max="1"/>
    <col width="18" customWidth="1" style="26" min="2" max="3"/>
  </cols>
  <sheetData>
    <row r="1" ht="30" customHeight="1" s="27">
      <c r="A1" s="28" t="inlineStr">
        <is>
          <t>TRUE MILITARY COMPENSATION CALCULATOR</t>
        </is>
      </c>
    </row>
    <row r="2" ht="19.5" customHeight="1" s="27">
      <c r="A2" s="54" t="inlineStr">
        <is>
          <t>Enter true military compensation calculator</t>
        </is>
      </c>
      <c r="B2" s="29" t="inlineStr"/>
      <c r="C2" s="29" t="inlineStr"/>
    </row>
    <row r="3" ht="7.5" customHeight="1" s="27">
      <c r="A3" s="55" t="inlineStr">
        <is>
          <t>Know Your Real Number Before You Accept Any Offer</t>
        </is>
      </c>
    </row>
    <row r="4" ht="15" customHeight="1" s="27"/>
    <row r="5" ht="15" customHeight="1" s="27">
      <c r="A5" s="31" t="inlineStr">
        <is>
          <t>INPUT SECTION</t>
        </is>
      </c>
    </row>
    <row r="6" ht="23.85" customHeight="1" s="27">
      <c r="A6" s="32" t="inlineStr">
        <is>
          <t>Monthly Base Pay</t>
        </is>
      </c>
      <c r="B6" s="33" t="n"/>
      <c r="C6" s="34" t="inlineStr">
        <is>
          <t>E-1 through O-10</t>
        </is>
      </c>
    </row>
    <row r="7" ht="23.85" customHeight="1" s="27">
      <c r="A7" s="32" t="inlineStr">
        <is>
          <t>Monthly BAH (Basic Allowance for Housing) — tax-free</t>
        </is>
      </c>
      <c r="B7" s="33" t="n"/>
      <c r="C7" s="34" t="inlineStr">
        <is>
          <t>Varies by rank/location</t>
        </is>
      </c>
    </row>
    <row r="8" ht="23.85" customHeight="1" s="27">
      <c r="A8" s="32" t="inlineStr">
        <is>
          <t>Monthly BAS (Basic Allowance for Subsistence) — tax-free</t>
        </is>
      </c>
      <c r="B8" s="33" t="n"/>
      <c r="C8" s="34" t="inlineStr">
        <is>
          <t>Fixed per service</t>
        </is>
      </c>
    </row>
    <row r="9" ht="15" customHeight="1" s="27">
      <c r="A9" s="32" t="inlineStr">
        <is>
          <t>Monthly Tricare Value (equivalent civilian coverage cost)</t>
        </is>
      </c>
      <c r="B9" s="33" t="n">
        <v>600</v>
      </c>
      <c r="C9" s="34" t="inlineStr">
        <is>
          <t>Default: $600 family, $200 single</t>
        </is>
      </c>
    </row>
    <row r="10" ht="15" customHeight="1" s="27">
      <c r="A10" s="32" t="inlineStr">
        <is>
          <t>Monthly Commissary/Exchange Savings</t>
        </is>
      </c>
      <c r="B10" s="33" t="n">
        <v>200</v>
      </c>
      <c r="C10" s="34" t="inlineStr">
        <is>
          <t>Default: $200/month</t>
        </is>
      </c>
    </row>
    <row r="11" ht="15" customHeight="1" s="27">
      <c r="A11" s="32" t="inlineStr">
        <is>
          <t>TSP Match Percentage</t>
        </is>
      </c>
      <c r="B11" s="33" t="n">
        <v>0.05</v>
      </c>
      <c r="C11" s="34" t="inlineStr">
        <is>
          <t>Default: 5%</t>
        </is>
      </c>
    </row>
    <row r="12" ht="15" customHeight="1" s="27">
      <c r="A12" s="32" t="inlineStr">
        <is>
          <t>State Income Tax Rate</t>
        </is>
      </c>
      <c r="B12" s="33" t="n">
        <v>0.05</v>
      </c>
      <c r="C12" s="34" t="inlineStr">
        <is>
          <t>Default: 5%</t>
        </is>
      </c>
    </row>
    <row r="13" ht="15" customHeight="1" s="27">
      <c r="A13" s="32" t="inlineStr">
        <is>
          <t>Federal Marginal Tax Rate</t>
        </is>
      </c>
      <c r="B13" s="33" t="n">
        <v>0.22</v>
      </c>
      <c r="C13" s="34" t="inlineStr">
        <is>
          <t>Default: 22%</t>
        </is>
      </c>
    </row>
    <row r="14">
      <c r="A14" s="35" t="inlineStr">
        <is>
          <t>Monthly TSP Match Value (calculated)</t>
        </is>
      </c>
      <c r="B14" s="36">
        <f>B5*B10</f>
        <v/>
      </c>
    </row>
    <row r="15" ht="15" customHeight="1" s="27"/>
    <row r="16" ht="15" customHeight="1" s="27">
      <c r="A16" s="37" t="inlineStr">
        <is>
          <t>CALCULATED SECTION</t>
        </is>
      </c>
    </row>
    <row r="17" ht="15" customHeight="1" s="27">
      <c r="A17" s="38" t="inlineStr">
        <is>
          <t>Total Monthly Military Compensation</t>
        </is>
      </c>
      <c r="B17" s="39">
        <f>B5+B6+B7+B8+B9+B13</f>
        <v/>
      </c>
    </row>
    <row r="18" ht="15" customHeight="1" s="27">
      <c r="A18" s="38" t="inlineStr">
        <is>
          <t>Annual Military Compensation</t>
        </is>
      </c>
      <c r="B18" s="39">
        <f>B15*12</f>
        <v/>
      </c>
    </row>
    <row r="19" ht="15" customHeight="1" s="27">
      <c r="A19" s="35" t="inlineStr">
        <is>
          <t>Tax-Free Portion (annual BAH + BAS)</t>
        </is>
      </c>
      <c r="B19" s="36">
        <f>(B6+B7)*12</f>
        <v/>
      </c>
    </row>
    <row r="20" ht="15" customHeight="1" s="27">
      <c r="A20" s="35" t="inlineStr">
        <is>
          <t>Tax Advantage Value (tax savings)</t>
        </is>
      </c>
      <c r="B20" s="36">
        <f>B18*(B11+B12)</f>
        <v/>
      </c>
    </row>
    <row r="21" ht="15" customHeight="1" s="27">
      <c r="A21" s="40" t="inlineStr">
        <is>
          <t>True Annual Military Value</t>
        </is>
      </c>
      <c r="B21" s="41">
        <f>B17+B19</f>
        <v/>
      </c>
    </row>
    <row r="22">
      <c r="A22" s="38" t="inlineStr">
        <is>
          <t>Required Civilian Salary to Match</t>
        </is>
      </c>
      <c r="B22" s="39">
        <f>B20/(1-(B11+B12))</f>
        <v/>
      </c>
    </row>
    <row r="23" ht="15" customHeight="1" s="27"/>
    <row r="24">
      <c r="A24" s="42" t="inlineStr">
        <is>
          <t>YOUR CIVILIAN SALARY MUST BE AT LEAST:</t>
        </is>
      </c>
      <c r="B24" s="43">
        <f>B21</f>
        <v/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26" min="1" max="1"/>
    <col width="18" customWidth="1" style="26" min="2" max="5"/>
  </cols>
  <sheetData>
    <row r="1" ht="24.75" customHeight="1" s="27">
      <c r="A1" s="44" t="inlineStr">
        <is>
          <t>JOB OFFER COMPARISON</t>
        </is>
      </c>
    </row>
    <row r="2" ht="15" customHeight="1" s="27">
      <c r="A2" s="54" t="inlineStr">
        <is>
          <t>Enter job offer comparison</t>
        </is>
      </c>
      <c r="B2" s="29" t="inlineStr"/>
      <c r="C2" s="29" t="inlineStr"/>
      <c r="D2" s="29" t="inlineStr"/>
      <c r="E2" s="29" t="inlineStr"/>
    </row>
    <row r="3">
      <c r="A3" s="38" t="inlineStr">
        <is>
          <t>Reference: Your Required Civilian Salary</t>
        </is>
      </c>
      <c r="B3" s="45">
        <f>'Military Comp Calculator'!B21</f>
        <v/>
      </c>
    </row>
    <row r="4" ht="15" customHeight="1" s="27"/>
    <row r="5" ht="15" customHeight="1" s="27">
      <c r="A5" s="46" t="inlineStr">
        <is>
          <t>Line Item</t>
        </is>
      </c>
      <c r="B5" s="46" t="inlineStr">
        <is>
          <t>Offer 1</t>
        </is>
      </c>
      <c r="C5" s="46" t="inlineStr">
        <is>
          <t>Offer 2</t>
        </is>
      </c>
      <c r="D5" s="46" t="inlineStr">
        <is>
          <t>Offer 3</t>
        </is>
      </c>
      <c r="E5" s="46" t="inlineStr">
        <is>
          <t>Military Value</t>
        </is>
      </c>
    </row>
    <row r="6" ht="15" customHeight="1" s="27">
      <c r="A6" s="35" t="inlineStr">
        <is>
          <t>Base Salary</t>
        </is>
      </c>
      <c r="B6" s="47" t="n"/>
      <c r="C6" s="47" t="n"/>
      <c r="D6" s="47" t="n"/>
      <c r="E6" s="48" t="n"/>
    </row>
    <row r="7" ht="15" customHeight="1" s="27">
      <c r="A7" s="35" t="inlineStr">
        <is>
          <t>Signing Bonus (amortized over 2 years)</t>
        </is>
      </c>
      <c r="B7" s="47" t="n"/>
      <c r="C7" s="47" t="n"/>
      <c r="D7" s="47" t="n"/>
      <c r="E7" s="48" t="n"/>
    </row>
    <row r="8" ht="15" customHeight="1" s="27">
      <c r="A8" s="35" t="inlineStr">
        <is>
          <t>Health Insurance Cost (annual premium)</t>
        </is>
      </c>
      <c r="B8" s="47" t="n"/>
      <c r="C8" s="47" t="n"/>
      <c r="D8" s="47" t="n"/>
      <c r="E8" s="48" t="n"/>
    </row>
    <row r="9" ht="15" customHeight="1" s="27">
      <c r="A9" s="35" t="inlineStr">
        <is>
          <t>Dental/Vision Cost (annual)</t>
        </is>
      </c>
      <c r="B9" s="47" t="n"/>
      <c r="C9" s="47" t="n"/>
      <c r="D9" s="47" t="n"/>
      <c r="E9" s="48" t="n"/>
    </row>
    <row r="10" ht="15" customHeight="1" s="27">
      <c r="A10" s="35" t="inlineStr">
        <is>
          <t>401k Match %</t>
        </is>
      </c>
      <c r="B10" s="49" t="n"/>
      <c r="C10" s="49" t="n"/>
      <c r="D10" s="49" t="n"/>
      <c r="E10" s="48" t="n"/>
    </row>
    <row r="11" ht="15" customHeight="1" s="27">
      <c r="A11" s="35" t="inlineStr">
        <is>
          <t>401k Match Value (annual)</t>
        </is>
      </c>
      <c r="B11" s="47" t="n"/>
      <c r="C11" s="47" t="n"/>
      <c r="D11" s="47" t="n"/>
      <c r="E11" s="48" t="n"/>
    </row>
    <row r="12" ht="15" customHeight="1" s="27">
      <c r="A12" s="35" t="inlineStr">
        <is>
          <t>Commute Cost (monthly * 12)</t>
        </is>
      </c>
      <c r="B12" s="47" t="n"/>
      <c r="C12" s="47" t="n"/>
      <c r="D12" s="47" t="n"/>
      <c r="E12" s="48" t="n"/>
    </row>
    <row r="13" ht="15" customHeight="1" s="27">
      <c r="A13" s="35" t="inlineStr">
        <is>
          <t>Relocation Cost (one-time, Year 1)</t>
        </is>
      </c>
      <c r="B13" s="47" t="n"/>
      <c r="C13" s="47" t="n"/>
      <c r="D13" s="47" t="n"/>
      <c r="E13" s="48" t="n"/>
    </row>
    <row r="14" ht="15" customHeight="1" s="27">
      <c r="A14" s="35" t="inlineStr">
        <is>
          <t>Cost of Living Adjustment</t>
        </is>
      </c>
      <c r="B14" s="47" t="n"/>
      <c r="C14" s="47" t="n"/>
      <c r="D14" s="47" t="n"/>
      <c r="E14" s="48" t="n"/>
    </row>
    <row r="15" ht="15" customHeight="1" s="27">
      <c r="A15" s="35" t="inlineStr">
        <is>
          <t>Total Annual Compensation</t>
        </is>
      </c>
      <c r="B15" s="50">
        <f>B5+B6+B10+B13-B7-B8-B11-B12</f>
        <v/>
      </c>
      <c r="C15" s="50">
        <f>C5+C6+C10+C13-C7-C8-C11-C12</f>
        <v/>
      </c>
      <c r="D15" s="50">
        <f>D5+D6+D10+D13-D7-D8-D11-D12</f>
        <v/>
      </c>
      <c r="E15" s="48" t="n"/>
    </row>
    <row r="16">
      <c r="A16" s="35" t="inlineStr">
        <is>
          <t>Net vs Military Value</t>
        </is>
      </c>
      <c r="B16" s="50">
        <f>B14-'Military Comp Calculator'!B21</f>
        <v/>
      </c>
      <c r="C16" s="50">
        <f>C14-'Military Comp Calculator'!B21</f>
        <v/>
      </c>
      <c r="D16" s="50">
        <f>D14-'Military Comp Calculator'!B21</f>
        <v/>
      </c>
      <c r="E16" s="48" t="n"/>
    </row>
    <row r="18" ht="15" customHeight="1" s="27"/>
    <row r="19">
      <c r="A19" s="42" t="inlineStr">
        <is>
          <t>VERDICT: BEST OFFER</t>
        </is>
      </c>
      <c r="B19" s="42">
        <f>IF(AND(B15="",C15="",D15=""),"Enter data",CHOOSE(MATCH(MAX(B15:D15),B15:D15,0),"Offer 1","Offer 2","Offer 3"))</f>
        <v/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26" min="1" max="1"/>
    <col width="18" customWidth="1" style="26" min="2" max="2"/>
    <col width="35" customWidth="1" style="26" min="3" max="3"/>
  </cols>
  <sheetData>
    <row r="1" ht="24.75" customHeight="1" s="27">
      <c r="A1" s="44" t="inlineStr">
        <is>
          <t>RELOCATION COST ANALYSIS</t>
        </is>
      </c>
    </row>
    <row r="2" ht="15" customHeight="1" s="27">
      <c r="A2" s="54" t="inlineStr">
        <is>
          <t>Enter dollar amount</t>
        </is>
      </c>
    </row>
    <row r="3">
      <c r="A3" s="56" t="inlineStr">
        <is>
          <t>Calculate the true cost of relocating for a new position</t>
        </is>
      </c>
    </row>
    <row r="4" ht="15" customHeight="1" s="27"/>
    <row r="5" ht="15" customHeight="1" s="27">
      <c r="A5" s="31" t="inlineStr">
        <is>
          <t>INPUT SECTION</t>
        </is>
      </c>
    </row>
    <row r="6" ht="15" customHeight="1" s="27">
      <c r="A6" s="35" t="inlineStr">
        <is>
          <t>Moving costs</t>
        </is>
      </c>
      <c r="B6" s="47" t="n"/>
    </row>
    <row r="7" ht="15" customHeight="1" s="27">
      <c r="A7" s="35" t="inlineStr">
        <is>
          <t>Security deposits &amp; lease payments</t>
        </is>
      </c>
      <c r="B7" s="47" t="n"/>
    </row>
    <row r="8" ht="15" customHeight="1" s="27">
      <c r="A8" s="35" t="inlineStr">
        <is>
          <t>New furniture/setup</t>
        </is>
      </c>
      <c r="B8" s="47" t="n"/>
    </row>
    <row r="9" ht="15" customHeight="1" s="27">
      <c r="A9" s="35" t="inlineStr">
        <is>
          <t>Connection fees (utilities, internet, etc.)</t>
        </is>
      </c>
      <c r="B9" s="47" t="n"/>
    </row>
    <row r="10" ht="15" customHeight="1" s="27">
      <c r="A10" s="35" t="inlineStr">
        <is>
          <t>Time cost (days * daily rate)</t>
        </is>
      </c>
      <c r="B10" s="47" t="n"/>
    </row>
    <row r="11">
      <c r="A11" s="35" t="inlineStr">
        <is>
          <t>Partner career disruption estimate</t>
        </is>
      </c>
      <c r="B11" s="47" t="n"/>
    </row>
    <row r="12" ht="15" customHeight="1" s="27"/>
    <row r="13" ht="15" customHeight="1" s="27">
      <c r="A13" s="37" t="inlineStr">
        <is>
          <t>CALCULATED SECTION</t>
        </is>
      </c>
    </row>
    <row r="14" ht="15" customHeight="1" s="27">
      <c r="A14" s="38" t="inlineStr">
        <is>
          <t>Total Direct Costs</t>
        </is>
      </c>
      <c r="B14" s="39">
        <f>B5+B6+B7+B8+B9+B10</f>
        <v/>
      </c>
    </row>
    <row r="15" ht="15" customHeight="1" s="27">
      <c r="A15" s="35" t="inlineStr">
        <is>
          <t>Total Hidden Costs (estimate)</t>
        </is>
      </c>
      <c r="B15" s="47" t="n"/>
    </row>
    <row r="16">
      <c r="A16" s="40" t="inlineStr">
        <is>
          <t>TRUE RELOCATION COST</t>
        </is>
      </c>
      <c r="B16" s="41">
        <f>B13+B14</f>
        <v/>
      </c>
    </row>
    <row r="17" ht="15" customHeight="1" s="27"/>
    <row r="18" ht="15" customHeight="1" s="27">
      <c r="A18" s="31" t="inlineStr">
        <is>
          <t>BREAK-EVEN ANALYSIS</t>
        </is>
      </c>
    </row>
    <row r="19" ht="15" customHeight="1" s="27">
      <c r="A19" s="35" t="inlineStr">
        <is>
          <t>Monthly salary gain from new position</t>
        </is>
      </c>
      <c r="B19" s="47" t="n"/>
    </row>
    <row r="20">
      <c r="A20" s="38" t="inlineStr">
        <is>
          <t>Break-even months</t>
        </is>
      </c>
      <c r="B20" s="52">
        <f>IF(B18=0,"N/A",B15/B18)</f>
        <v/>
      </c>
    </row>
    <row r="21" ht="15" customHeight="1" s="27"/>
    <row r="22">
      <c r="A22" s="38" t="inlineStr">
        <is>
          <t>A move only makes financial sense if you stay at least:</t>
        </is>
      </c>
      <c r="B22" s="53">
        <f>B19</f>
        <v/>
      </c>
    </row>
  </sheetData>
  <mergeCells count="2">
    <mergeCell ref="A1:C1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2026-04-13T06:50:12Z</dcterms:created>
  <dcterms:modified xmlns:dcterms="http://purl.org/dc/terms/" xmlns:xsi="http://www.w3.org/2001/XMLSchema-instance" xsi:type="dcterms:W3CDTF">2026-04-14T04:21:02Z</dcterms:modified>
  <cp:revision>0</cp:revision>
</cp:coreProperties>
</file>