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Offer Comparison" sheetId="1" state="visible" r:id="rId1"/>
    <sheet xmlns:r="http://schemas.openxmlformats.org/officeDocument/2006/relationships" name="Decision Framework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3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9"/>
    </font>
    <font>
      <i val="1"/>
      <color rgb="000066CC"/>
      <sz val="10"/>
    </font>
    <font>
      <i val="1"/>
      <color rgb="000066CC"/>
      <sz val="9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94560"/>
        <bgColor rgb="FF993366"/>
      </patternFill>
    </fill>
    <fill>
      <patternFill patternType="solid">
        <fgColor rgb="FF2D6A4F"/>
        <bgColor rgb="FF008080"/>
      </patternFill>
    </fill>
    <fill>
      <patternFill patternType="solid">
        <fgColor rgb="FFFFFFCC"/>
        <bgColor rgb="FFFFFFF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7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5" fillId="4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right" vertical="bottom"/>
    </xf>
    <xf numFmtId="0" fontId="5" fillId="5" borderId="0" applyAlignment="1" pivotButton="0" quotePrefix="0" xfId="0">
      <alignment horizontal="general" vertical="bottom"/>
    </xf>
    <xf numFmtId="0" fontId="7" fillId="6" borderId="0" applyAlignment="1" pivotButton="0" quotePrefix="0" xfId="0">
      <alignment horizontal="right" vertical="bottom"/>
    </xf>
    <xf numFmtId="0" fontId="6" fillId="5" borderId="0" applyAlignment="1" pivotButton="0" quotePrefix="0" xfId="0">
      <alignment horizontal="right" vertical="bottom"/>
    </xf>
    <xf numFmtId="0" fontId="8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1" fillId="7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/>
    </xf>
    <xf numFmtId="0" fontId="5" fillId="4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right" vertical="bottom"/>
    </xf>
    <xf numFmtId="0" fontId="5" fillId="5" borderId="0" applyAlignment="1" pivotButton="0" quotePrefix="0" xfId="0">
      <alignment horizontal="general" vertical="bottom"/>
    </xf>
    <xf numFmtId="0" fontId="7" fillId="6" borderId="0" applyAlignment="1" pivotButton="0" quotePrefix="0" xfId="0">
      <alignment horizontal="right" vertical="bottom"/>
    </xf>
    <xf numFmtId="0" fontId="6" fillId="5" borderId="0" applyAlignment="1" pivotButton="0" quotePrefix="0" xfId="0">
      <alignment horizontal="right" vertical="bottom"/>
    </xf>
    <xf numFmtId="0" fontId="8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0" fontId="12" fillId="7" borderId="0" applyAlignment="1" pivotButton="0" quotePrefix="0" xfId="0">
      <alignment vertical="top" wrapText="1"/>
    </xf>
    <xf numFmtId="0" fontId="5" fillId="8" borderId="0" applyAlignment="1" pivotButton="0" quotePrefix="0" xfId="0">
      <alignment horizontal="center" vertical="center"/>
    </xf>
    <xf numFmtId="0" fontId="9" fillId="8" borderId="0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4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1" min="1" max="1"/>
    <col width="18" customWidth="1" style="11" min="2" max="5"/>
  </cols>
  <sheetData>
    <row r="1" ht="24.75" customHeight="1" s="12">
      <c r="A1" s="13" t="inlineStr">
        <is>
          <t>JOB OFFER FULL IMPACT ANALYSIS</t>
        </is>
      </c>
    </row>
    <row r="2" ht="18" customHeight="1" s="12">
      <c r="A2" s="24" t="inlineStr">
        <is>
          <t>Enter job offer full impact analysis</t>
        </is>
      </c>
      <c r="B2" s="14" t="inlineStr"/>
      <c r="C2" s="14" t="inlineStr"/>
      <c r="D2" s="14" t="inlineStr"/>
      <c r="E2" s="14" t="inlineStr"/>
    </row>
    <row r="3" ht="15" customHeight="1" s="12">
      <c r="B3" s="25" t="inlineStr">
        <is>
          <t>Current Position</t>
        </is>
      </c>
      <c r="C3" s="25" t="inlineStr">
        <is>
          <t>Offer #1</t>
        </is>
      </c>
      <c r="D3" s="25" t="inlineStr">
        <is>
          <t>Offer #2</t>
        </is>
      </c>
      <c r="E3" s="25" t="inlineStr">
        <is>
          <t>Offer #3</t>
        </is>
      </c>
    </row>
    <row r="4" ht="15" customHeight="1" s="12">
      <c r="A4" s="16" t="inlineStr">
        <is>
          <t>SECTION A: COMPENSATION</t>
        </is>
      </c>
    </row>
    <row r="5" ht="15" customHeight="1" s="12">
      <c r="A5" s="11" t="inlineStr">
        <is>
          <t>Base Salary</t>
        </is>
      </c>
      <c r="B5" s="17" t="n"/>
      <c r="C5" s="17" t="n"/>
      <c r="D5" s="17" t="n"/>
      <c r="E5" s="17" t="n"/>
    </row>
    <row r="6" ht="15" customHeight="1" s="12">
      <c r="A6" s="11" t="inlineStr">
        <is>
          <t>Signing Bonus (amortized /2 years)</t>
        </is>
      </c>
      <c r="B6" s="17" t="n"/>
      <c r="C6" s="17" t="n"/>
      <c r="D6" s="17" t="n"/>
      <c r="E6" s="17" t="n"/>
    </row>
    <row r="7" ht="15" customHeight="1" s="12">
      <c r="A7" s="11" t="inlineStr">
        <is>
          <t>Annual Bonus Target %</t>
        </is>
      </c>
      <c r="B7" s="17" t="n"/>
      <c r="C7" s="17" t="n"/>
      <c r="D7" s="17" t="n"/>
      <c r="E7" s="17" t="n"/>
    </row>
    <row r="8" ht="15" customHeight="1" s="12">
      <c r="A8" s="11" t="inlineStr">
        <is>
          <t>Annual Bonus Value</t>
        </is>
      </c>
      <c r="B8" s="17">
        <f>B4*B6/100</f>
        <v/>
      </c>
      <c r="C8" s="17">
        <f>C4*C6/100</f>
        <v/>
      </c>
      <c r="D8" s="17">
        <f>D4*D6/100</f>
        <v/>
      </c>
      <c r="E8" s="17">
        <f>E4*E6/100</f>
        <v/>
      </c>
    </row>
    <row r="9" ht="15" customHeight="1" s="12">
      <c r="A9" s="11" t="inlineStr">
        <is>
          <t>Total Cash Compensation</t>
        </is>
      </c>
      <c r="B9" s="17">
        <f>B4+B5/2+B7</f>
        <v/>
      </c>
      <c r="C9" s="17">
        <f>C4+C5/2+C7</f>
        <v/>
      </c>
      <c r="D9" s="17">
        <f>D4+D5/2+D7</f>
        <v/>
      </c>
      <c r="E9" s="17">
        <f>E4+E5/2+E7</f>
        <v/>
      </c>
    </row>
    <row r="10" ht="15" customHeight="1" s="12">
      <c r="A10" s="16" t="inlineStr">
        <is>
          <t>SECTION B: BENEFITS VALUE</t>
        </is>
      </c>
    </row>
    <row r="11" ht="15" customHeight="1" s="12">
      <c r="A11" s="11" t="inlineStr">
        <is>
          <t>Health Insurance (employer-paid annual)</t>
        </is>
      </c>
      <c r="B11" s="17" t="n"/>
      <c r="C11" s="17" t="n"/>
      <c r="D11" s="17" t="n"/>
      <c r="E11" s="17" t="n"/>
    </row>
    <row r="12" ht="15" customHeight="1" s="12">
      <c r="A12" s="11" t="inlineStr">
        <is>
          <t>Your Health Insurance Cost (annual)</t>
        </is>
      </c>
      <c r="B12" s="17" t="n"/>
      <c r="C12" s="17" t="n"/>
      <c r="D12" s="17" t="n"/>
      <c r="E12" s="17" t="n"/>
    </row>
    <row r="13" ht="15" customHeight="1" s="12">
      <c r="A13" s="11" t="inlineStr">
        <is>
          <t>Dental/Vision (annual value)</t>
        </is>
      </c>
      <c r="B13" s="17" t="n"/>
      <c r="C13" s="17" t="n"/>
      <c r="D13" s="17" t="n"/>
      <c r="E13" s="17" t="n"/>
    </row>
    <row r="14" ht="15" customHeight="1" s="12">
      <c r="A14" s="11" t="inlineStr">
        <is>
          <t>401k/Retirement Match %</t>
        </is>
      </c>
      <c r="B14" s="17" t="n"/>
      <c r="C14" s="17" t="n"/>
      <c r="D14" s="17" t="n"/>
      <c r="E14" s="17" t="n"/>
    </row>
    <row r="15" ht="15" customHeight="1" s="12">
      <c r="A15" s="11" t="inlineStr">
        <is>
          <t>401k Match Annual Value</t>
        </is>
      </c>
      <c r="B15" s="17">
        <f>B4*B13/100</f>
        <v/>
      </c>
      <c r="C15" s="17">
        <f>C4*C13/100</f>
        <v/>
      </c>
      <c r="D15" s="17">
        <f>D4*D13/100</f>
        <v/>
      </c>
      <c r="E15" s="17">
        <f>E4*E13/100</f>
        <v/>
      </c>
    </row>
    <row r="16" ht="15" customHeight="1" s="12">
      <c r="A16" s="11" t="inlineStr">
        <is>
          <t>PTO Days</t>
        </is>
      </c>
      <c r="B16" s="17" t="n"/>
      <c r="C16" s="17" t="n"/>
      <c r="D16" s="17" t="n"/>
      <c r="E16" s="17" t="n"/>
    </row>
    <row r="17" ht="15" customHeight="1" s="12">
      <c r="A17" s="11" t="inlineStr">
        <is>
          <t>PTO Annual Value (days * daily rate)</t>
        </is>
      </c>
      <c r="B17" s="17">
        <f>B15*B4/260</f>
        <v/>
      </c>
      <c r="C17" s="17">
        <f>C15*C4/260</f>
        <v/>
      </c>
      <c r="D17" s="17">
        <f>D15*D4/260</f>
        <v/>
      </c>
      <c r="E17" s="17">
        <f>E15*E4/260</f>
        <v/>
      </c>
    </row>
    <row r="18" ht="15" customHeight="1" s="12">
      <c r="A18" s="11" t="inlineStr">
        <is>
          <t>Other Benefits (tuition, etc)</t>
        </is>
      </c>
      <c r="B18" s="17" t="n"/>
      <c r="C18" s="17" t="n"/>
      <c r="D18" s="17" t="n"/>
      <c r="E18" s="17" t="n"/>
    </row>
    <row r="19" ht="15" customHeight="1" s="12">
      <c r="A19" s="11" t="inlineStr">
        <is>
          <t>Total Benefits Value</t>
        </is>
      </c>
      <c r="B19" s="17">
        <f>B10-B11+B12+B14+B16+B17</f>
        <v/>
      </c>
      <c r="C19" s="17">
        <f>C10-C11+C12+C14+C16+C17</f>
        <v/>
      </c>
      <c r="D19" s="17">
        <f>D10-D11+D12+D14+D16+D17</f>
        <v/>
      </c>
      <c r="E19" s="17">
        <f>E10-E11+E12+E14+E16+E17</f>
        <v/>
      </c>
    </row>
    <row r="20" ht="15" customHeight="1" s="12">
      <c r="A20" s="16" t="inlineStr">
        <is>
          <t>SECTION C: COSTS</t>
        </is>
      </c>
    </row>
    <row r="21" ht="15" customHeight="1" s="12">
      <c r="A21" s="11" t="inlineStr">
        <is>
          <t>State/Local Tax Rate %</t>
        </is>
      </c>
      <c r="B21" s="17" t="n"/>
      <c r="C21" s="17" t="n"/>
      <c r="D21" s="17" t="n"/>
      <c r="E21" s="17" t="n"/>
    </row>
    <row r="22" ht="15" customHeight="1" s="12">
      <c r="A22" s="11" t="inlineStr">
        <is>
          <t>Cost of Living Index (100=baseline)</t>
        </is>
      </c>
      <c r="B22" s="17" t="n"/>
      <c r="C22" s="17" t="n"/>
      <c r="D22" s="17" t="n"/>
      <c r="E22" s="17" t="n"/>
    </row>
    <row r="23" ht="15" customHeight="1" s="12">
      <c r="A23" s="11" t="inlineStr">
        <is>
          <t>Adjusted Salary (salary*100/COL)</t>
        </is>
      </c>
      <c r="B23" s="17">
        <f>IF(B21=0,0,B4*100/B21)</f>
        <v/>
      </c>
      <c r="C23" s="17">
        <f>IF(C21=0,0,C4*100/C21)</f>
        <v/>
      </c>
      <c r="D23" s="17">
        <f>IF(D21=0,0,D4*100/D21)</f>
        <v/>
      </c>
      <c r="E23" s="17">
        <f>IF(E21=0,0,E4*100/E21)</f>
        <v/>
      </c>
    </row>
    <row r="24" ht="15" customHeight="1" s="12">
      <c r="A24" s="11" t="inlineStr">
        <is>
          <t>Annual Commute Cost</t>
        </is>
      </c>
      <c r="B24" s="17" t="n"/>
      <c r="C24" s="17" t="n"/>
      <c r="D24" s="17" t="n"/>
      <c r="E24" s="17" t="n"/>
    </row>
    <row r="25" ht="15" customHeight="1" s="12">
      <c r="A25" s="11" t="inlineStr">
        <is>
          <t>Relocation Cost (one-time)</t>
        </is>
      </c>
      <c r="B25" s="17" t="n"/>
      <c r="C25" s="17" t="n"/>
      <c r="D25" s="17" t="n"/>
      <c r="E25" s="17" t="n"/>
    </row>
    <row r="26" ht="15" customHeight="1" s="12">
      <c r="A26" s="11" t="inlineStr">
        <is>
          <t>Relocation Disruption ($)</t>
        </is>
      </c>
      <c r="B26" s="17" t="n"/>
      <c r="C26" s="17" t="n"/>
      <c r="D26" s="17" t="n"/>
      <c r="E26" s="17" t="n"/>
    </row>
    <row r="27" ht="15" customHeight="1" s="12">
      <c r="A27" s="16" t="inlineStr">
        <is>
          <t>SECTION D: TOTAL FINANCIAL PICTURE</t>
        </is>
      </c>
    </row>
    <row r="28" ht="15" customHeight="1" s="12">
      <c r="A28" s="11" t="inlineStr">
        <is>
          <t>Gross Annual Value (cash + benefits)</t>
        </is>
      </c>
      <c r="B28" s="17">
        <f>B8+B18</f>
        <v/>
      </c>
      <c r="C28" s="17">
        <f>C8+C18</f>
        <v/>
      </c>
      <c r="D28" s="17">
        <f>D8+D18</f>
        <v/>
      </c>
      <c r="E28" s="17">
        <f>E8+E18</f>
        <v/>
      </c>
    </row>
    <row r="29" ht="15" customHeight="1" s="12">
      <c r="A29" s="11" t="inlineStr">
        <is>
          <t>Net Annual Value (gross - costs)</t>
        </is>
      </c>
      <c r="B29" s="17">
        <f>B27-(B27*B20/100+B23+B24)</f>
        <v/>
      </c>
      <c r="C29" s="17">
        <f>C27-(C27*C20/100+C23+C24)</f>
        <v/>
      </c>
      <c r="D29" s="17">
        <f>D27-(D27*D20/100+D23+D24)</f>
        <v/>
      </c>
      <c r="E29" s="17">
        <f>E27-(E27*E20/100+E23+E24)</f>
        <v/>
      </c>
    </row>
    <row r="30" ht="15" customHeight="1" s="12">
      <c r="A30" s="11" t="inlineStr">
        <is>
          <t>COL-Adjusted Net Value</t>
        </is>
      </c>
      <c r="B30" s="17">
        <f>IF(B21=0,B28,B28*100/B21)</f>
        <v/>
      </c>
      <c r="C30" s="17">
        <f>IF(C21=0,C28,C28*100/C21)</f>
        <v/>
      </c>
      <c r="D30" s="17">
        <f>IF(D21=0,D28,D28*100/D21)</f>
        <v/>
      </c>
      <c r="E30" s="17">
        <f>IF(E21=0,E28,E28*100/E21)</f>
        <v/>
      </c>
    </row>
    <row r="31" ht="15" customHeight="1" s="12">
      <c r="A31" s="11" t="inlineStr">
        <is>
          <t>vs Current Position ($)</t>
        </is>
      </c>
      <c r="B31" s="17">
        <f>0</f>
        <v/>
      </c>
      <c r="C31" s="17">
        <f>C28-B28</f>
        <v/>
      </c>
      <c r="D31" s="17">
        <f>D28-B28</f>
        <v/>
      </c>
      <c r="E31" s="17">
        <f>E28-B28</f>
        <v/>
      </c>
    </row>
    <row r="32" ht="15" customHeight="1" s="12">
      <c r="A32" s="16" t="inlineStr">
        <is>
          <t>SECTION E: NON-FINANCIAL ASSESSMENT (1-10)</t>
        </is>
      </c>
    </row>
    <row r="33" ht="15" customHeight="1" s="12">
      <c r="A33" s="11" t="inlineStr">
        <is>
          <t>Career Development Opportunity (1-10)</t>
        </is>
      </c>
      <c r="B33" s="17" t="n"/>
      <c r="C33" s="17" t="n"/>
      <c r="D33" s="17" t="n"/>
      <c r="E33" s="17" t="n"/>
    </row>
    <row r="34" ht="15" customHeight="1" s="12">
      <c r="A34" s="11" t="inlineStr">
        <is>
          <t>Learning/Skills Growth (1-10)</t>
        </is>
      </c>
      <c r="B34" s="17" t="n"/>
      <c r="C34" s="17" t="n"/>
      <c r="D34" s="17" t="n"/>
      <c r="E34" s="17" t="n"/>
    </row>
    <row r="35" ht="15" customHeight="1" s="12">
      <c r="A35" s="11" t="inlineStr">
        <is>
          <t>Relationship Capital Impact (1-10)</t>
        </is>
      </c>
      <c r="B35" s="17" t="n"/>
      <c r="C35" s="17" t="n"/>
      <c r="D35" s="17" t="n"/>
      <c r="E35" s="17" t="n"/>
    </row>
    <row r="36" ht="15" customHeight="1" s="12">
      <c r="A36" s="11" t="inlineStr">
        <is>
          <t>Job Stability/Security (1-10)</t>
        </is>
      </c>
      <c r="B36" s="17" t="n"/>
      <c r="C36" s="17" t="n"/>
      <c r="D36" s="17" t="n"/>
      <c r="E36" s="17" t="n"/>
    </row>
    <row r="37" ht="15" customHeight="1" s="12">
      <c r="A37" s="11" t="inlineStr">
        <is>
          <t>Work-Life Balance (1-10)</t>
        </is>
      </c>
      <c r="B37" s="17" t="n"/>
      <c r="C37" s="17" t="n"/>
      <c r="D37" s="17" t="n"/>
      <c r="E37" s="17" t="n"/>
    </row>
    <row r="38" ht="15" customHeight="1" s="12">
      <c r="A38" s="11" t="inlineStr">
        <is>
          <t>Mission Alignment (1-10)</t>
        </is>
      </c>
      <c r="B38" s="17" t="n"/>
      <c r="C38" s="17" t="n"/>
      <c r="D38" s="17" t="n"/>
      <c r="E38" s="17" t="n"/>
    </row>
    <row r="39" ht="15" customHeight="1" s="12">
      <c r="A39" s="11" t="inlineStr">
        <is>
          <t>Management Quality (1-10)</t>
        </is>
      </c>
      <c r="B39" s="17" t="n"/>
      <c r="C39" s="17" t="n"/>
      <c r="D39" s="17" t="n"/>
      <c r="E39" s="17" t="n"/>
    </row>
    <row r="40" ht="15" customHeight="1" s="12">
      <c r="A40" s="11" t="inlineStr">
        <is>
          <t>Non-Financial Score (average * 10)</t>
        </is>
      </c>
      <c r="B40" s="17">
        <f>IF(COUNT(B32:B38)=0,0,AVERAGE(B32:B38)*10)</f>
        <v/>
      </c>
      <c r="C40" s="17">
        <f>IF(COUNT(C32:C38)=0,0,AVERAGE(C32:C38)*10)</f>
        <v/>
      </c>
      <c r="D40" s="17">
        <f>IF(COUNT(D32:D38)=0,0,AVERAGE(D32:D38)*10)</f>
        <v/>
      </c>
      <c r="E40" s="17">
        <f>IF(COUNT(E32:E38)=0,0,AVERAGE(E32:E38)*10)</f>
        <v/>
      </c>
    </row>
    <row r="41" ht="15" customHeight="1" s="12">
      <c r="A41" s="18" t="inlineStr">
        <is>
          <t>SECTION F: VERDICT &amp; RECOMMENDATION</t>
        </is>
      </c>
    </row>
    <row r="42" ht="15" customHeight="1" s="12">
      <c r="A42" s="11" t="inlineStr">
        <is>
          <t>Total Financial Score (0-100)</t>
        </is>
      </c>
      <c r="B42" s="17">
        <f>IF(B28&lt;=0,0,MIN(100,MAX(0,B28/MAX(ABS(B$28),1)*100)))</f>
        <v/>
      </c>
      <c r="C42" s="17">
        <f>IF(C28&lt;=0,0,MIN(100,MAX(0,C28/MAX(ABS(C$28),1)*100)))</f>
        <v/>
      </c>
      <c r="D42" s="17">
        <f>IF(D28&lt;=0,0,MIN(100,MAX(0,D28/MAX(ABS(D$28),1)*100)))</f>
        <v/>
      </c>
      <c r="E42" s="17">
        <f>IF(E28&lt;=0,0,MIN(100,MAX(0,E28/MAX(ABS(E$28),1)*100)))</f>
        <v/>
      </c>
    </row>
    <row r="43" ht="15" customHeight="1" s="12">
      <c r="A43" s="11" t="inlineStr">
        <is>
          <t>Total Non-Financial Score (0-100)</t>
        </is>
      </c>
      <c r="B43" s="17">
        <f>B39</f>
        <v/>
      </c>
      <c r="C43" s="17">
        <f>C39</f>
        <v/>
      </c>
      <c r="D43" s="17">
        <f>D39</f>
        <v/>
      </c>
      <c r="E43" s="17">
        <f>E39</f>
        <v/>
      </c>
    </row>
    <row r="44" ht="15" customHeight="1" s="12">
      <c r="A44" s="11" t="inlineStr">
        <is>
          <t>WEIGHTED TOTAL (60% fin + 40% non-fin)</t>
        </is>
      </c>
      <c r="B44" s="19">
        <f>B41*0.6+B42*0.4</f>
        <v/>
      </c>
      <c r="C44" s="19">
        <f>C41*0.6+C42*0.4</f>
        <v/>
      </c>
      <c r="D44" s="19">
        <f>D41*0.6+D42*0.4</f>
        <v/>
      </c>
      <c r="E44" s="19">
        <f>E41*0.6+E42*0.4</f>
        <v/>
      </c>
    </row>
    <row r="45" ht="15" customHeight="1" s="12">
      <c r="A45" s="11" t="inlineStr">
        <is>
          <t>Break-even Period for Relocation (months)</t>
        </is>
      </c>
      <c r="B45" s="17">
        <f>IF(B30&lt;&gt;0,IF(B30&gt;0,B24/(B30/12),"N/A"),"No move")</f>
        <v/>
      </c>
    </row>
    <row r="46">
      <c r="A46" s="11" t="inlineStr">
        <is>
          <t>RECOMMENDATION</t>
        </is>
      </c>
      <c r="B46" s="20">
        <f>INDEX($B$2:$E$2,MATCH(MAX(B43:E43),B43:E43,0))</f>
        <v/>
      </c>
    </row>
  </sheetData>
  <mergeCells count="2">
    <mergeCell ref="B45:E45"/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1" min="1" max="1"/>
    <col width="18" customWidth="1" style="11" min="2" max="2"/>
    <col width="30" customWidth="1" style="11" min="3" max="5"/>
  </cols>
  <sheetData>
    <row r="1" ht="19.5" customHeight="1" s="12">
      <c r="A1" s="21" t="inlineStr">
        <is>
          <t>7 COMMON JOB-MOVE MISTAKES - REFERENCE GUIDE</t>
        </is>
      </c>
    </row>
    <row r="2" ht="18" customHeight="1" s="12">
      <c r="A2" s="24" t="inlineStr">
        <is>
          <t>Enter 7 common job-move mistakes - reference guide</t>
        </is>
      </c>
      <c r="B2" s="14" t="inlineStr"/>
      <c r="C2" s="14" t="inlineStr"/>
      <c r="D2" s="14" t="inlineStr"/>
      <c r="E2" s="14" t="inlineStr"/>
    </row>
    <row r="3" ht="45" customHeight="1" s="12">
      <c r="A3" s="26" t="inlineStr">
        <is>
          <t>#</t>
        </is>
      </c>
      <c r="B3" s="26" t="inlineStr">
        <is>
          <t>Name</t>
        </is>
      </c>
      <c r="C3" s="26" t="inlineStr">
        <is>
          <t>Description</t>
        </is>
      </c>
      <c r="D3" s="26" t="inlineStr">
        <is>
          <t>Warning Signs</t>
        </is>
      </c>
      <c r="E3" s="26" t="inlineStr">
        <is>
          <t>Fix</t>
        </is>
      </c>
    </row>
    <row r="4" ht="45" customHeight="1" s="12">
      <c r="A4" s="23" t="n">
        <v>1</v>
      </c>
      <c r="B4" s="23" t="inlineStr">
        <is>
          <t>Title Chasing</t>
        </is>
      </c>
      <c r="C4" s="23" t="inlineStr">
        <is>
          <t>Accepting a position primarily for the impressive title without evaluating actual role, growth, or impact</t>
        </is>
      </c>
      <c r="D4" s="23" t="inlineStr">
        <is>
          <t>Vague job description, title upgrade but no scope increase, pressure to decide on title alone</t>
        </is>
      </c>
      <c r="E4" s="23" t="inlineStr">
        <is>
          <t>Focus on responsibilities and growth opportunities, not the letterhead. Ask: what will I actually do?</t>
        </is>
      </c>
    </row>
    <row r="5" ht="45" customHeight="1" s="12">
      <c r="A5" s="23" t="n">
        <v>2</v>
      </c>
      <c r="B5" s="23" t="inlineStr">
        <is>
          <t>Money Desperation</t>
        </is>
      </c>
      <c r="C5" s="23" t="inlineStr">
        <is>
          <t>Taking the highest-paying offer without considering work environment, team quality, or stability</t>
        </is>
      </c>
      <c r="D5" s="23" t="inlineStr">
        <is>
          <t>Salary is your only decision factor, skipping cultural interviews, accepting red flags for more money</t>
        </is>
      </c>
      <c r="E5" s="23" t="inlineStr">
        <is>
          <t>Balance compensation with culture fit and team quality. Calculate true ROI including quality of life costs</t>
        </is>
      </c>
    </row>
    <row r="6" ht="45" customHeight="1" s="12">
      <c r="A6" s="23" t="n">
        <v>3</v>
      </c>
      <c r="B6" s="23" t="inlineStr">
        <is>
          <t>Institutional Loyalty</t>
        </is>
      </c>
      <c r="C6" s="23" t="inlineStr">
        <is>
          <t>Staying in a toxic or stagnant situation out of guilt or misplaced loyalty to an organization</t>
        </is>
      </c>
      <c r="D6" s="23" t="inlineStr">
        <is>
          <t>Rationalization of mistreatment, 'but they took a chance on me', ignoring warning signs</t>
        </is>
      </c>
      <c r="E6" s="23" t="inlineStr">
        <is>
          <t>Loyalty should be mutual. If the organization doesn't invest in you, you owe them nothing. Honor your growth</t>
        </is>
      </c>
    </row>
    <row r="7" ht="45" customHeight="1" s="12">
      <c r="A7" s="23" t="n">
        <v>4</v>
      </c>
      <c r="B7" s="23" t="inlineStr">
        <is>
          <t>Perpetual Transience</t>
        </is>
      </c>
      <c r="C7" s="23" t="inlineStr">
        <is>
          <t>Constantly job-hopping without planting roots, missing career compounding benefits</t>
        </is>
      </c>
      <c r="D7" s="23" t="inlineStr">
        <is>
          <t>2+ moves in 3 years without depth, always looking at next opportunity, lack of commitment</t>
        </is>
      </c>
      <c r="E7" s="23" t="inlineStr">
        <is>
          <t>Commit to 2-3 year growth plans. Get deep expertise. Strategic moves &gt; reactive moves</t>
        </is>
      </c>
    </row>
    <row r="8" ht="45" customHeight="1" s="12">
      <c r="A8" s="23" t="n">
        <v>5</v>
      </c>
      <c r="B8" s="23" t="inlineStr">
        <is>
          <t>Organizational Insularity</t>
        </is>
      </c>
      <c r="C8" s="23" t="inlineStr">
        <is>
          <t>Only considering roles within your current industry/company/network, limiting perspective and growth</t>
        </is>
      </c>
      <c r="D8" s="23" t="inlineStr">
        <is>
          <t>Dismissing adjacent industries as 'not for me', only talking to people like you, fear of unknown</t>
        </is>
      </c>
      <c r="E8" s="23" t="inlineStr">
        <is>
          <t>Deliberately explore adjacent roles and industries. Fresh perspective compounds career value</t>
        </is>
      </c>
    </row>
    <row r="9" ht="45" customHeight="1" s="12">
      <c r="A9" s="23" t="n">
        <v>6</v>
      </c>
      <c r="B9" s="23" t="inlineStr">
        <is>
          <t>Compensation Fixation</t>
        </is>
      </c>
      <c r="C9" s="23" t="inlineStr">
        <is>
          <t>Over-focusing on salary and benefits while ignoring team, culture, leadership, and learning</t>
        </is>
      </c>
      <c r="D9" s="23" t="inlineStr">
        <is>
          <t>Declining strong offers because base is $5K lower, not asking about team or manager</t>
        </is>
      </c>
      <c r="E9" s="23" t="inlineStr">
        <is>
          <t>Build a holistic scoring model. Compensation is important but not everything</t>
        </is>
      </c>
    </row>
    <row r="10">
      <c r="A10" s="23" t="n">
        <v>7</v>
      </c>
      <c r="B10" s="23" t="inlineStr">
        <is>
          <t>Perpetual Reset</t>
        </is>
      </c>
      <c r="C10" s="23" t="inlineStr">
        <is>
          <t>Taking roles that move you sideways or backward, never building coherent career trajectory</t>
        </is>
      </c>
      <c r="D10" s="23" t="inlineStr">
        <is>
          <t>Job changes don't build on each other, switching functions frequently, no clear narrative</t>
        </is>
      </c>
      <c r="E10" s="23" t="inlineStr">
        <is>
          <t>Each move should compound. Build a story. What will your 5-year narrative be?</t>
        </is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2026-04-13T06:51:17Z</dcterms:created>
  <dcterms:modified xmlns:dcterms="http://purl.org/dc/terms/" xmlns:xsi="http://www.w3.org/2001/XMLSchema-instance" xsi:type="dcterms:W3CDTF">2026-04-14T04:21:02Z</dcterms:modified>
  <cp:revision>0</cp:revision>
</cp:coreProperties>
</file>